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2bed2132da9f1d29/1A_Kukklub_Dolgoz/Kukklub_2014_0301/Tevékenység/AgrInfo/Termésverseny/Termésverseny_2023/Értékelő_XV_KTV_2023/"/>
    </mc:Choice>
  </mc:AlternateContent>
  <xr:revisionPtr revIDLastSave="27" documentId="8_{2C706D6F-C29C-4D36-AA9C-B048D70B92D7}" xr6:coauthVersionLast="47" xr6:coauthVersionMax="47" xr10:uidLastSave="{4B3CB94C-6E42-42B3-BE18-6E8C1622062A}"/>
  <bookViews>
    <workbookView xWindow="-108" yWindow="-108" windowWidth="23256" windowHeight="12456" firstSheet="4" activeTab="4" xr2:uid="{00000000-000D-0000-FFFF-FFFF00000000}"/>
  </bookViews>
  <sheets>
    <sheet name="Leírás" sheetId="5" r:id="rId1"/>
    <sheet name="Bérmunka költségek" sheetId="45" state="hidden" r:id="rId2"/>
    <sheet name="Munkatábla" sheetId="2" state="hidden" r:id="rId3"/>
    <sheet name="Költségpéldák" sheetId="3" state="hidden" r:id="rId4"/>
    <sheet name="Költségek" sheetId="6" r:id="rId5"/>
    <sheet name="Eredménytábla" sheetId="1" r:id="rId6"/>
    <sheet name="Diagram" sheetId="4" r:id="rId7"/>
    <sheet name="Térkép_Mo_Megyék_2023" sheetId="49" r:id="rId8"/>
    <sheet name="Térkép_Mo_Megyék_2019" sheetId="48" r:id="rId9"/>
    <sheet name="Térkép_Mo_Megyék_2017" sheetId="47" r:id="rId10"/>
    <sheet name="Térkép adat" sheetId="46" state="hidden" r:id="rId11"/>
  </sheets>
  <externalReferences>
    <externalReference r:id="rId12"/>
  </externalReferences>
  <definedNames>
    <definedName name="_xlnm._FilterDatabase" localSheetId="1" hidden="1">'Bérmunka költségek'!$A$1:$B$77</definedName>
    <definedName name="_xlchart.v5.0" hidden="1">[1]Munka1!$A$1</definedName>
    <definedName name="_xlchart.v5.1" hidden="1">[1]Munka1!$A$2:$A$20</definedName>
    <definedName name="_xlchart.v5.10" hidden="1">'Térkép adat'!$C$2</definedName>
    <definedName name="_xlchart.v5.11" hidden="1">'Térkép adat'!$C$3:$C$21</definedName>
    <definedName name="_xlchart.v5.12" hidden="1">'Térkép adat'!$B$2</definedName>
    <definedName name="_xlchart.v5.13" hidden="1">'Térkép adat'!$B$3:$B$21</definedName>
    <definedName name="_xlchart.v5.14" hidden="1">'Térkép adat'!$C$2</definedName>
    <definedName name="_xlchart.v5.15" hidden="1">'Térkép adat'!$C$3:$C$21</definedName>
    <definedName name="_xlchart.v5.2" hidden="1">[1]Munka1!$B$1</definedName>
    <definedName name="_xlchart.v5.3" hidden="1">[1]Munka1!$B$2:$B$20</definedName>
    <definedName name="_xlchart.v5.4" hidden="1">[1]Munka1!$A$1</definedName>
    <definedName name="_xlchart.v5.5" hidden="1">[1]Munka1!$A$2:$A$20</definedName>
    <definedName name="_xlchart.v5.6" hidden="1">[1]Munka1!$B$1</definedName>
    <definedName name="_xlchart.v5.7" hidden="1">[1]Munka1!$B$2:$B$20</definedName>
    <definedName name="_xlchart.v5.8" hidden="1">'Térkép adat'!$B$2</definedName>
    <definedName name="_xlchart.v5.9" hidden="1">'Térkép adat'!$B$3:$B$21</definedName>
    <definedName name="_xlnm.Print_Area" localSheetId="4">Költségek!$B$1:$F$22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" l="1"/>
  <c r="B11" i="2"/>
  <c r="B12" i="2"/>
  <c r="B15" i="2"/>
  <c r="B19" i="2"/>
  <c r="B20" i="2"/>
  <c r="B24" i="2"/>
  <c r="B5" i="2" s="1"/>
  <c r="K11" i="1" s="1"/>
  <c r="B8" i="2"/>
  <c r="D1" i="1"/>
  <c r="E1" i="1"/>
  <c r="F1" i="1"/>
  <c r="G1" i="1"/>
  <c r="H1" i="1"/>
  <c r="I1" i="1"/>
  <c r="C1" i="1"/>
  <c r="A24" i="2"/>
  <c r="A19" i="2"/>
  <c r="A20" i="2"/>
  <c r="A21" i="2"/>
  <c r="A22" i="2"/>
  <c r="A23" i="2"/>
  <c r="A9" i="2"/>
  <c r="A10" i="2"/>
  <c r="A11" i="2"/>
  <c r="A12" i="2"/>
  <c r="A13" i="2"/>
  <c r="A14" i="2"/>
  <c r="A15" i="2"/>
  <c r="A16" i="2"/>
  <c r="A17" i="2"/>
  <c r="A18" i="2"/>
  <c r="A8" i="2"/>
  <c r="B16" i="2"/>
  <c r="B18" i="2"/>
  <c r="B21" i="2"/>
  <c r="B9" i="2"/>
  <c r="B13" i="2"/>
  <c r="B14" i="2"/>
  <c r="B23" i="2"/>
  <c r="B4" i="2" s="1"/>
  <c r="K10" i="1" s="1"/>
  <c r="B25" i="2"/>
  <c r="K13" i="1" s="1"/>
  <c r="K21" i="1"/>
  <c r="B17" i="2" l="1"/>
  <c r="B26" i="2"/>
  <c r="B6" i="2" s="1"/>
  <c r="K12" i="1" s="1"/>
  <c r="B22" i="2"/>
  <c r="K9" i="1" s="1"/>
  <c r="B3" i="2"/>
  <c r="K8" i="1" s="1"/>
  <c r="H7" i="1" l="1"/>
  <c r="I15" i="1"/>
  <c r="G18" i="1"/>
  <c r="E16" i="1"/>
  <c r="C19" i="1"/>
  <c r="H16" i="1"/>
  <c r="F19" i="1"/>
  <c r="D17" i="1"/>
  <c r="D18" i="1"/>
  <c r="I19" i="1"/>
  <c r="G17" i="1"/>
  <c r="E15" i="1"/>
  <c r="C18" i="1"/>
  <c r="H15" i="1"/>
  <c r="F18" i="1"/>
  <c r="D16" i="1"/>
  <c r="I18" i="1"/>
  <c r="G16" i="1"/>
  <c r="E19" i="1"/>
  <c r="C17" i="1"/>
  <c r="H19" i="1"/>
  <c r="F17" i="1"/>
  <c r="D15" i="1"/>
  <c r="I17" i="1"/>
  <c r="G15" i="1"/>
  <c r="E18" i="1"/>
  <c r="C16" i="1"/>
  <c r="H18" i="1"/>
  <c r="F16" i="1"/>
  <c r="D19" i="1"/>
  <c r="I16" i="1"/>
  <c r="G19" i="1"/>
  <c r="E17" i="1"/>
  <c r="C15" i="1"/>
  <c r="H17" i="1"/>
  <c r="F15" i="1"/>
  <c r="D9" i="1"/>
  <c r="F10" i="1"/>
  <c r="E5" i="1"/>
  <c r="G11" i="1"/>
  <c r="F9" i="1"/>
  <c r="G13" i="1"/>
  <c r="F7" i="1"/>
  <c r="F13" i="1"/>
  <c r="H11" i="1"/>
  <c r="E12" i="1"/>
  <c r="I14" i="1"/>
  <c r="C7" i="1"/>
  <c r="E10" i="1"/>
  <c r="G9" i="1"/>
  <c r="G12" i="1"/>
  <c r="C11" i="1"/>
  <c r="C9" i="1"/>
  <c r="E7" i="1"/>
  <c r="E13" i="1"/>
  <c r="H10" i="1"/>
  <c r="C6" i="1"/>
  <c r="H8" i="1"/>
  <c r="H9" i="1"/>
  <c r="D14" i="1"/>
  <c r="G10" i="1"/>
  <c r="G7" i="1"/>
  <c r="E22" i="1"/>
  <c r="I13" i="1"/>
  <c r="H13" i="1"/>
  <c r="G6" i="1"/>
  <c r="E14" i="1"/>
  <c r="D12" i="1"/>
  <c r="C10" i="1"/>
  <c r="G8" i="1"/>
  <c r="C8" i="1"/>
  <c r="D11" i="1"/>
  <c r="E9" i="1"/>
  <c r="H6" i="1"/>
  <c r="F5" i="1"/>
  <c r="K20" i="1"/>
  <c r="D5" i="1"/>
  <c r="H12" i="1"/>
  <c r="C12" i="1"/>
  <c r="F8" i="1"/>
  <c r="C5" i="1"/>
  <c r="F6" i="1"/>
  <c r="D7" i="1"/>
  <c r="F14" i="1"/>
  <c r="D10" i="1"/>
  <c r="E8" i="1"/>
  <c r="D8" i="1"/>
  <c r="F11" i="1"/>
  <c r="D6" i="1"/>
  <c r="C13" i="1"/>
  <c r="I12" i="1"/>
  <c r="E6" i="1"/>
  <c r="G5" i="1"/>
  <c r="H5" i="1"/>
  <c r="I5" i="1"/>
  <c r="I11" i="1"/>
  <c r="E11" i="1"/>
  <c r="H14" i="1"/>
  <c r="D13" i="1"/>
  <c r="I10" i="1"/>
  <c r="I9" i="1"/>
  <c r="G14" i="1"/>
  <c r="F12" i="1"/>
  <c r="I6" i="1"/>
  <c r="I7" i="1"/>
  <c r="C14" i="1"/>
  <c r="I8" i="1"/>
  <c r="L6" i="1" l="1"/>
  <c r="M6" i="1"/>
  <c r="L5" i="1"/>
  <c r="M5" i="1"/>
  <c r="L8" i="1"/>
  <c r="M7" i="1"/>
  <c r="L7" i="1"/>
  <c r="L12" i="1"/>
  <c r="M12" i="1"/>
  <c r="M13" i="1"/>
  <c r="L10" i="1"/>
  <c r="F20" i="1"/>
  <c r="M11" i="1"/>
  <c r="L11" i="1"/>
  <c r="I21" i="1"/>
  <c r="D21" i="1"/>
  <c r="M10" i="1"/>
  <c r="C20" i="1"/>
  <c r="M14" i="1"/>
  <c r="L14" i="1"/>
  <c r="L13" i="1"/>
  <c r="C21" i="1"/>
  <c r="L9" i="1"/>
  <c r="M9" i="1"/>
  <c r="M8" i="1"/>
  <c r="G21" i="1"/>
  <c r="H21" i="1"/>
  <c r="I20" i="1" l="1"/>
  <c r="F21" i="1"/>
  <c r="D20" i="1"/>
  <c r="G20" i="1"/>
  <c r="H20" i="1"/>
  <c r="E21" i="1"/>
  <c r="E20" i="1"/>
</calcChain>
</file>

<file path=xl/sharedStrings.xml><?xml version="1.0" encoding="utf-8"?>
<sst xmlns="http://schemas.openxmlformats.org/spreadsheetml/2006/main" count="278" uniqueCount="232">
  <si>
    <t>ért ár ft/t</t>
  </si>
  <si>
    <t>vízelvonás ft/%*t</t>
  </si>
  <si>
    <t>állandó ft/t</t>
  </si>
  <si>
    <t>változó ft/ha</t>
  </si>
  <si>
    <t>termés, tha</t>
  </si>
  <si>
    <t>vetés</t>
  </si>
  <si>
    <t>műtrágya szórás</t>
  </si>
  <si>
    <t>kultivátorozás</t>
  </si>
  <si>
    <t>Szárítás, víz%*t*Ft</t>
  </si>
  <si>
    <t>Talaj fertőtlenítő szer</t>
  </si>
  <si>
    <t>vízelvonás%</t>
  </si>
  <si>
    <t xml:space="preserve">műtrágya </t>
  </si>
  <si>
    <t>talajmunka ősszel</t>
  </si>
  <si>
    <t>talajmunka tavasszal</t>
  </si>
  <si>
    <t>permetezés 2x</t>
  </si>
  <si>
    <t>kombájnolás</t>
  </si>
  <si>
    <t>Gyomirtó szer</t>
  </si>
  <si>
    <t>Vetőmag</t>
  </si>
  <si>
    <t>Változó költségek, Ft/ha</t>
  </si>
  <si>
    <t>terményszállítás, betárolás Ft/t</t>
  </si>
  <si>
    <t>Értékesítési átlagár - értékesítési költségekkel csökkentve</t>
  </si>
  <si>
    <t>Földbérlet</t>
  </si>
  <si>
    <t>Támogatások Ft/ha</t>
  </si>
  <si>
    <t>vízelvonás Ft*t*%</t>
  </si>
  <si>
    <t>értékesítési ár Ft/t</t>
  </si>
  <si>
    <t>állandó költségek Ft/t</t>
  </si>
  <si>
    <t>Földbérlet Ft/ha</t>
  </si>
  <si>
    <t>változó költségek Ft/ha</t>
  </si>
  <si>
    <t>Írható cellák</t>
  </si>
  <si>
    <t>Módosítsa a költségtényezők adatait igényének megfelelően (Írható cellák)</t>
  </si>
  <si>
    <t>Tekintse meg az eredményt az "Eredménytábla" ablakban</t>
  </si>
  <si>
    <t xml:space="preserve"> </t>
  </si>
  <si>
    <t>A táblázatok segítségével könnyen becsülhető, hogy az egyes költségek és az értékesítési ár  milyen hatást gyakorolnak a kukoricatermesztés eredményességére</t>
  </si>
  <si>
    <t>Költséghely</t>
  </si>
  <si>
    <t>Minimum</t>
  </si>
  <si>
    <t>Maximum</t>
  </si>
  <si>
    <t>minimum</t>
  </si>
  <si>
    <t>maximum</t>
  </si>
  <si>
    <t>Tekintse meg az eredményt a "Diagram" ablakban. A rácsok sarkaiból kiindulva megkapja, hogy a tervezett termésszinten hány % vízelvonás biztosítja a tervezett eredményt. Ha ennél több szemnedvességet kell elvonni, az eredmény arányosan csökken, ha kevesebbet, nő.</t>
  </si>
  <si>
    <t>Eredmény</t>
  </si>
  <si>
    <t>Termés-szintek t/ha</t>
  </si>
  <si>
    <t>költség-tényezők</t>
  </si>
  <si>
    <t>költsé-gek Ft</t>
  </si>
  <si>
    <t>Talajfertőtlenítő szer</t>
  </si>
  <si>
    <t>Figyelem! Csak a nem védett költségcellák módosíthatók a "Költségek" ablakban!</t>
  </si>
  <si>
    <t>Kattintson a "Költségek" munkalapra</t>
  </si>
  <si>
    <t>A táblázat adatai egy, a Magyar Kukorica Klub által megkérdezett, átlagosnak tartott, közepes méretű mezőgazdasági vállalkozás közlését tartalmazzák! A megnyitáskor megjelenő adatok és diagram hasonlók lehetnek, de nem egyezhetnek meg más vállalkozások adataival.</t>
  </si>
  <si>
    <t>Lombtrágya</t>
  </si>
  <si>
    <t>Egyéb növénykondicionálók</t>
  </si>
  <si>
    <t>Növényvédelem állományban</t>
  </si>
  <si>
    <t>Munkaművelet</t>
  </si>
  <si>
    <t>Tarifa (áfa nélkül)</t>
  </si>
  <si>
    <t>2–5 km-es szállítással + rakodás</t>
  </si>
  <si>
    <t>8350 Ft/forduló</t>
  </si>
  <si>
    <t>5–10 km-es szállítással + rakodás</t>
  </si>
  <si>
    <t>13 500 Ft/forduló</t>
  </si>
  <si>
    <t>Folyékony műtrágya szórása szántáson</t>
  </si>
  <si>
    <t>6100–7550 Ft/ha</t>
  </si>
  <si>
    <t>Folyékony műtrágya szórása tarlón</t>
  </si>
  <si>
    <t>4550–6050 Ft/ha</t>
  </si>
  <si>
    <t>Szántóföldi felületpermetezés</t>
  </si>
  <si>
    <t>3800–6600 Ft/ha</t>
  </si>
  <si>
    <t>Szántóföldi sávos gyomirtás</t>
  </si>
  <si>
    <t>4700–6600 Ft/ha</t>
  </si>
  <si>
    <t>Permetezés gyümölcsösben</t>
  </si>
  <si>
    <t>8050–13 000 Ft/ha</t>
  </si>
  <si>
    <t>Vegyszeres gyomirtás gyümölcsösben</t>
  </si>
  <si>
    <t>5900–7000 Ft/ha</t>
  </si>
  <si>
    <t>Permetezés szőlőben</t>
  </si>
  <si>
    <t>10 560–14 300 Ft/ha</t>
  </si>
  <si>
    <t>Vegyszeres gyomirtás szőlőben</t>
  </si>
  <si>
    <t>8000–10 780 Ft/ha</t>
  </si>
  <si>
    <t>Betakarítás</t>
  </si>
  <si>
    <t>Búza</t>
  </si>
  <si>
    <t>17 600–21 500 Ft/ha</t>
  </si>
  <si>
    <t>Búza szalmaszecskázással</t>
  </si>
  <si>
    <t>19 900–23 100 Ft/ha</t>
  </si>
  <si>
    <t>Kukorica</t>
  </si>
  <si>
    <t>22 000–23 600 Ft/ha</t>
  </si>
  <si>
    <t>Kukorica szárzúzással</t>
  </si>
  <si>
    <t>22 400–24 300 Ft/ha</t>
  </si>
  <si>
    <t>Napraforgó</t>
  </si>
  <si>
    <t>18 400–21 600 Ft/ha</t>
  </si>
  <si>
    <t>Burgonyaszedés</t>
  </si>
  <si>
    <t>Terítős géppel</t>
  </si>
  <si>
    <t>24 600–28 500 Ft/ha</t>
  </si>
  <si>
    <t>Tornyos géppel</t>
  </si>
  <si>
    <t>35 400–42 600 Ft/ha</t>
  </si>
  <si>
    <t>Kazlazás teleszkópgémes rakodógéppel</t>
  </si>
  <si>
    <t>6350–9500 Ft/óra</t>
  </si>
  <si>
    <t>Szárítás – 1 kg víz elvonása </t>
  </si>
  <si>
    <t>(1% víztartalom/100 kg termény)</t>
  </si>
  <si>
    <t>70–88 Ft/kg víz</t>
  </si>
  <si>
    <t>Olajüzemű szárítók</t>
  </si>
  <si>
    <t>80–90 Ft/kg víz</t>
  </si>
  <si>
    <t>Gázüzemű szárítók</t>
  </si>
  <si>
    <t>70–84 Ft/kg víz</t>
  </si>
  <si>
    <t>Magtisztítás</t>
  </si>
  <si>
    <t>1050–1260 Ft/t termény</t>
  </si>
  <si>
    <t>Magtisztítás + be-, kitárolás</t>
  </si>
  <si>
    <t>2310–2600 Ft/t termény</t>
  </si>
  <si>
    <t>Műszeres beltartalom-vizsgálat</t>
  </si>
  <si>
    <t>1150–1380 Ft/db</t>
  </si>
  <si>
    <t>Terménytárolás (terménytől,</t>
  </si>
  <si>
    <t>tárolási időtől függően)</t>
  </si>
  <si>
    <t>18–35 Ft/nap/t</t>
  </si>
  <si>
    <t>Bálázás</t>
  </si>
  <si>
    <t>Kisbála</t>
  </si>
  <si>
    <t>77–100 Ft/db</t>
  </si>
  <si>
    <t>Hengeres bála</t>
  </si>
  <si>
    <t>980 Ft/db + zsineg</t>
  </si>
  <si>
    <t>Nagy, szögletes bála</t>
  </si>
  <si>
    <t>1150–1400 Ft/db</t>
  </si>
  <si>
    <t>Bálaszállítás</t>
  </si>
  <si>
    <t>6850 Ft/óra</t>
  </si>
  <si>
    <t>Silózás 400 LE magajáró szecskázóval</t>
  </si>
  <si>
    <t>64 700–70 000 Ft/üzemóra</t>
  </si>
  <si>
    <t>500 LE magajáró szecskázóval</t>
  </si>
  <si>
    <t>71 200–73 600 Ft/üzemóra</t>
  </si>
  <si>
    <t>Szántóföldi szállítás</t>
  </si>
  <si>
    <t>5050–6550 Ft/óra</t>
  </si>
  <si>
    <t>Közúti szállítás (tehergépkocsival)</t>
  </si>
  <si>
    <t>Szilárd burkolaton</t>
  </si>
  <si>
    <t>225–260 Ft/km</t>
  </si>
  <si>
    <t>Földúton, táblán</t>
  </si>
  <si>
    <t>230–310 Ft/km</t>
  </si>
  <si>
    <t>vagy tehergépkocsi szólóban</t>
  </si>
  <si>
    <t>5850–6600 Ft/óra</t>
  </si>
  <si>
    <t>vagy tehergépkocsi + pótkocsi</t>
  </si>
  <si>
    <t>6950–9250 Ft/óra</t>
  </si>
  <si>
    <t>Terményszállítás kombájntól </t>
  </si>
  <si>
    <t>(0–12 km-ig)</t>
  </si>
  <si>
    <t>100–120 Ft/t/km, ill. </t>
  </si>
  <si>
    <t>1000–1070 Ft/km</t>
  </si>
  <si>
    <t>Traktoros munka</t>
  </si>
  <si>
    <t>80–100 LE-s traktorral</t>
  </si>
  <si>
    <t>6000–7700 Ft/óra</t>
  </si>
  <si>
    <t>100–160 LE-s traktorral</t>
  </si>
  <si>
    <t>8250–10560 Ft/óra</t>
  </si>
  <si>
    <t>160 LE feletti traktorral</t>
  </si>
  <si>
    <t>15 300–19 050 Ft/óra</t>
  </si>
  <si>
    <t>Gyomirtó permetezés</t>
  </si>
  <si>
    <t>Lucerna- és gyeptörés</t>
  </si>
  <si>
    <t>szántás tarifa + 20%</t>
  </si>
  <si>
    <t>Tarlóhántás tárcsával</t>
  </si>
  <si>
    <t>8000–9500 Ft/ha</t>
  </si>
  <si>
    <t>Mélylazítás 50–60 cm mélységben</t>
  </si>
  <si>
    <t>43 500–66 400 Ft/ha</t>
  </si>
  <si>
    <t>Mélylazítás 60–70 cm mélységben</t>
  </si>
  <si>
    <t>64 100–92 600 Ft/ha</t>
  </si>
  <si>
    <t>Szántás</t>
  </si>
  <si>
    <t>16–20 cm</t>
  </si>
  <si>
    <t>21 300–22 500 Ft/ha</t>
  </si>
  <si>
    <t>21–25 cm</t>
  </si>
  <si>
    <t>22 500–23 700 Ft/ha</t>
  </si>
  <si>
    <t>26–32 cm</t>
  </si>
  <si>
    <t>23 700–26 100 Ft/ha</t>
  </si>
  <si>
    <t>33–40 cm</t>
  </si>
  <si>
    <t>27 200 Ft/ha-tól</t>
  </si>
  <si>
    <t>40–50 cm</t>
  </si>
  <si>
    <t>55 700 Ft/ha-tól</t>
  </si>
  <si>
    <t>60–70 cm</t>
  </si>
  <si>
    <t>110 400 Ft/ha-tól</t>
  </si>
  <si>
    <t>80–90 cm</t>
  </si>
  <si>
    <t>172 200 Ft/ha-tól</t>
  </si>
  <si>
    <t>Szántáselmunkálás</t>
  </si>
  <si>
    <t>Gyűrűshengerrel</t>
  </si>
  <si>
    <t>3200–3750 Ft/ha</t>
  </si>
  <si>
    <t>Simahengerrel</t>
  </si>
  <si>
    <t>3200–3550 Ft/ha</t>
  </si>
  <si>
    <t>Láncborona + simító</t>
  </si>
  <si>
    <t>2300–3150 Ft/ha</t>
  </si>
  <si>
    <t>Könnyű tárcsával</t>
  </si>
  <si>
    <t>6150–7500 Ft/ha</t>
  </si>
  <si>
    <t>Nehéz tárcsával</t>
  </si>
  <si>
    <t>9100–9500 Ft/ha</t>
  </si>
  <si>
    <t>Nehéz fogassal</t>
  </si>
  <si>
    <t>3850–4600 Ft/ha</t>
  </si>
  <si>
    <t>Nehéz fogas + simító</t>
  </si>
  <si>
    <t>4950–6050 Ft/ha</t>
  </si>
  <si>
    <t>Multitillerrel</t>
  </si>
  <si>
    <t>12 950–14 900 Ft/ha</t>
  </si>
  <si>
    <t>Forgóborona + simító</t>
  </si>
  <si>
    <t>15 350–17 200 Ft/ha</t>
  </si>
  <si>
    <t>Magágy-előkészítés</t>
  </si>
  <si>
    <t>Rugós kombinátorral</t>
  </si>
  <si>
    <t>6900–8150 Ft/ha</t>
  </si>
  <si>
    <t>Kanalas kombinátorral</t>
  </si>
  <si>
    <t>7350–8950 Ft/ha</t>
  </si>
  <si>
    <t>Ásóboronával</t>
  </si>
  <si>
    <t>7260–8950 Ft/ha</t>
  </si>
  <si>
    <t>Fogas + simító</t>
  </si>
  <si>
    <t>7000–8450 Ft/ha</t>
  </si>
  <si>
    <t>Kompaktorral</t>
  </si>
  <si>
    <t>7500–8950 Ft/ha</t>
  </si>
  <si>
    <t>gépi munka</t>
  </si>
  <si>
    <t>anyag</t>
  </si>
  <si>
    <r>
      <t xml:space="preserve">talajmunka ősszel </t>
    </r>
    <r>
      <rPr>
        <sz val="10"/>
        <rFont val="Arial"/>
        <family val="2"/>
        <charset val="238"/>
      </rPr>
      <t>(tarlóhántás is benne)</t>
    </r>
  </si>
  <si>
    <t>Baranya</t>
  </si>
  <si>
    <t>Somogy</t>
  </si>
  <si>
    <t>Győr-Moson-Sopron</t>
  </si>
  <si>
    <t>Komárom-Esztergom</t>
  </si>
  <si>
    <t>Veszprém</t>
  </si>
  <si>
    <t>Zala</t>
  </si>
  <si>
    <t>Bács-Kiskun</t>
  </si>
  <si>
    <t>Békés</t>
  </si>
  <si>
    <t>Csongrád</t>
  </si>
  <si>
    <t>Hajdú-Bihar</t>
  </si>
  <si>
    <t>Jász-Nagykun-Szolnok</t>
  </si>
  <si>
    <t>Szabolcs-Szatmár-Bereg</t>
  </si>
  <si>
    <t>Borsod-Abaúj-Zemplén</t>
  </si>
  <si>
    <t>Magyarország összesen:</t>
  </si>
  <si>
    <t>Megyék</t>
  </si>
  <si>
    <t>Termés, kg/ha</t>
  </si>
  <si>
    <t>Eredmény, Ft/ha</t>
  </si>
  <si>
    <t>Missing areas</t>
  </si>
  <si>
    <t>Vas megye</t>
  </si>
  <si>
    <t>Heves megye</t>
  </si>
  <si>
    <t>Fejér megye</t>
  </si>
  <si>
    <t>Nógrád megye</t>
  </si>
  <si>
    <t>Pest megye</t>
  </si>
  <si>
    <t>Tolna megye</t>
  </si>
  <si>
    <t>telepi szolgáltatás</t>
  </si>
  <si>
    <t>árbevétel</t>
  </si>
  <si>
    <t>szállítás</t>
  </si>
  <si>
    <t>Pest</t>
  </si>
  <si>
    <t>Fejér</t>
  </si>
  <si>
    <t>Vas</t>
  </si>
  <si>
    <t>Tolna</t>
  </si>
  <si>
    <t>Heves</t>
  </si>
  <si>
    <t>Nógrád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</si>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</sst>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0.0"/>
  </numFmts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4"/>
      <color indexed="19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0"/>
      <name val="Arial"/>
      <family val="2"/>
      <charset val="238"/>
    </font>
    <font>
      <sz val="11.5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6" fillId="0" borderId="0"/>
    <xf numFmtId="0" fontId="1" fillId="0" borderId="0"/>
    <xf numFmtId="0" fontId="19" fillId="0" borderId="0"/>
    <xf numFmtId="0" fontId="19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Continuous" vertical="center" wrapText="1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10" fillId="0" borderId="0" xfId="0" applyFon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Continuous"/>
    </xf>
    <xf numFmtId="0" fontId="11" fillId="0" borderId="1" xfId="0" applyFont="1" applyBorder="1"/>
    <xf numFmtId="0" fontId="11" fillId="0" borderId="1" xfId="0" applyFont="1" applyBorder="1" applyAlignment="1">
      <alignment horizontal="centerContinuous" vertical="center" wrapText="1"/>
    </xf>
    <xf numFmtId="9" fontId="11" fillId="0" borderId="1" xfId="0" applyNumberFormat="1" applyFont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2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" fontId="14" fillId="0" borderId="0" xfId="0" applyNumberFormat="1" applyFont="1"/>
    <xf numFmtId="0" fontId="0" fillId="0" borderId="2" xfId="0" applyBorder="1" applyAlignment="1">
      <alignment horizontal="centerContinuous" vertical="center" wrapText="1"/>
    </xf>
    <xf numFmtId="1" fontId="0" fillId="0" borderId="0" xfId="0" applyNumberFormat="1"/>
    <xf numFmtId="1" fontId="15" fillId="0" borderId="0" xfId="0" applyNumberFormat="1" applyFont="1"/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Continuous" vertical="center"/>
    </xf>
    <xf numFmtId="9" fontId="11" fillId="0" borderId="1" xfId="0" applyNumberFormat="1" applyFont="1" applyBorder="1" applyAlignment="1">
      <alignment horizontal="centerContinuous" vertical="center"/>
    </xf>
    <xf numFmtId="0" fontId="16" fillId="0" borderId="1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16" fillId="0" borderId="0" xfId="0" applyFont="1"/>
    <xf numFmtId="0" fontId="22" fillId="0" borderId="3" xfId="3" applyFont="1" applyBorder="1" applyAlignment="1">
      <alignment vertical="center"/>
    </xf>
    <xf numFmtId="0" fontId="22" fillId="0" borderId="1" xfId="3" applyFont="1" applyBorder="1" applyAlignment="1">
      <alignment horizontal="left" vertical="center"/>
    </xf>
    <xf numFmtId="3" fontId="21" fillId="0" borderId="4" xfId="2" applyNumberFormat="1" applyFont="1" applyBorder="1" applyAlignment="1">
      <alignment vertical="center"/>
    </xf>
    <xf numFmtId="3" fontId="20" fillId="0" borderId="5" xfId="2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164" fontId="11" fillId="0" borderId="6" xfId="0" applyNumberFormat="1" applyFont="1" applyBorder="1" applyProtection="1">
      <protection hidden="1"/>
    </xf>
    <xf numFmtId="164" fontId="11" fillId="0" borderId="1" xfId="0" applyNumberFormat="1" applyFont="1" applyBorder="1"/>
    <xf numFmtId="2" fontId="6" fillId="0" borderId="0" xfId="0" applyNumberFormat="1" applyFont="1"/>
    <xf numFmtId="3" fontId="0" fillId="0" borderId="0" xfId="0" applyNumberFormat="1"/>
    <xf numFmtId="0" fontId="12" fillId="0" borderId="0" xfId="0" applyFont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1" fillId="0" borderId="1" xfId="0" applyFont="1" applyBorder="1" applyAlignment="1">
      <alignment vertical="center" textRotation="90"/>
    </xf>
    <xf numFmtId="0" fontId="0" fillId="0" borderId="1" xfId="0" applyBorder="1" applyAlignment="1">
      <alignment vertical="center" textRotation="90"/>
    </xf>
    <xf numFmtId="0" fontId="23" fillId="3" borderId="1" xfId="3" applyFont="1" applyFill="1" applyBorder="1"/>
    <xf numFmtId="1" fontId="23" fillId="3" borderId="7" xfId="3" applyNumberFormat="1" applyFont="1" applyFill="1" applyBorder="1"/>
    <xf numFmtId="0" fontId="23" fillId="3" borderId="8" xfId="3" applyFont="1" applyFill="1" applyBorder="1"/>
    <xf numFmtId="1" fontId="23" fillId="3" borderId="9" xfId="3" applyNumberFormat="1" applyFont="1" applyFill="1" applyBorder="1"/>
    <xf numFmtId="0" fontId="23" fillId="3" borderId="6" xfId="3" applyFont="1" applyFill="1" applyBorder="1"/>
    <xf numFmtId="1" fontId="23" fillId="3" borderId="10" xfId="3" applyNumberFormat="1" applyFont="1" applyFill="1" applyBorder="1"/>
    <xf numFmtId="0" fontId="24" fillId="3" borderId="1" xfId="3" applyFont="1" applyFill="1" applyBorder="1"/>
    <xf numFmtId="1" fontId="23" fillId="3" borderId="7" xfId="4" applyNumberFormat="1" applyFont="1" applyFill="1" applyBorder="1"/>
  </cellXfs>
  <cellStyles count="5">
    <cellStyle name="Normál" xfId="0" builtinId="0"/>
    <cellStyle name="Normál 2" xfId="1" xr:uid="{00000000-0005-0000-0000-000001000000}"/>
    <cellStyle name="Normál 2 2" xfId="3" xr:uid="{00000000-0005-0000-0000-000001000000}"/>
    <cellStyle name="Normál 3" xfId="2" xr:uid="{00000000-0005-0000-0000-000032000000}"/>
    <cellStyle name="Normál_Munka2" xfId="4" xr:uid="{6CE76F4C-A502-4CD3-9867-DB6E9C2543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7"/>
      <c:hPercent val="100"/>
      <c:rotY val="54"/>
      <c:depthPercent val="100"/>
      <c:rAngAx val="0"/>
    </c:view3D>
    <c:floor>
      <c:thickness val="0"/>
      <c:spPr>
        <a:solidFill>
          <a:srgbClr val="FFFF99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1706308169596704E-2"/>
          <c:y val="0.1"/>
          <c:w val="0.7187176835573944"/>
          <c:h val="0.75762711864406851"/>
        </c:manualLayout>
      </c:layout>
      <c:surface3DChart>
        <c:wireframe val="0"/>
        <c:ser>
          <c:idx val="0"/>
          <c:order val="0"/>
          <c:tx>
            <c:strRef>
              <c:f>Eredménytábla!$B$5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Eredménytábla!$C$5:$I$5</c:f>
              <c:numCache>
                <c:formatCode>0_ ;[Red]\-0\ </c:formatCode>
                <c:ptCount val="7"/>
                <c:pt idx="0">
                  <c:v>-161500</c:v>
                </c:pt>
                <c:pt idx="1">
                  <c:v>-165478</c:v>
                </c:pt>
                <c:pt idx="2">
                  <c:v>-167525.5</c:v>
                </c:pt>
                <c:pt idx="3">
                  <c:v>-171737.5</c:v>
                </c:pt>
                <c:pt idx="4">
                  <c:v>-176105.5</c:v>
                </c:pt>
                <c:pt idx="5">
                  <c:v>-180629.5</c:v>
                </c:pt>
                <c:pt idx="6">
                  <c:v>-185309.5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4-4CA8-8ACF-C664AD85996A}"/>
            </c:ext>
          </c:extLst>
        </c:ser>
        <c:ser>
          <c:idx val="1"/>
          <c:order val="1"/>
          <c:tx>
            <c:strRef>
              <c:f>Eredménytábla!$B$6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Eredménytábla!$C$6:$I$6</c:f>
              <c:numCache>
                <c:formatCode>0_ ;[Red]\-0\ </c:formatCode>
                <c:ptCount val="7"/>
                <c:pt idx="0">
                  <c:v>-122000</c:v>
                </c:pt>
                <c:pt idx="1">
                  <c:v>-127304</c:v>
                </c:pt>
                <c:pt idx="2">
                  <c:v>-130034</c:v>
                </c:pt>
                <c:pt idx="3">
                  <c:v>-135650</c:v>
                </c:pt>
                <c:pt idx="4">
                  <c:v>-141474</c:v>
                </c:pt>
                <c:pt idx="5">
                  <c:v>-147506</c:v>
                </c:pt>
                <c:pt idx="6">
                  <c:v>-153746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4-4CA8-8ACF-C664AD85996A}"/>
            </c:ext>
          </c:extLst>
        </c:ser>
        <c:ser>
          <c:idx val="2"/>
          <c:order val="2"/>
          <c:tx>
            <c:strRef>
              <c:f>Eredménytábla!$B$7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Eredménytábla!$C$7:$I$7</c:f>
              <c:numCache>
                <c:formatCode>0_ ;[Red]\-0\ </c:formatCode>
                <c:ptCount val="7"/>
                <c:pt idx="0">
                  <c:v>-82500</c:v>
                </c:pt>
                <c:pt idx="1">
                  <c:v>-89130</c:v>
                </c:pt>
                <c:pt idx="2">
                  <c:v>-92542.5</c:v>
                </c:pt>
                <c:pt idx="3">
                  <c:v>-99562.5</c:v>
                </c:pt>
                <c:pt idx="4">
                  <c:v>-106842.5</c:v>
                </c:pt>
                <c:pt idx="5">
                  <c:v>-114382.5</c:v>
                </c:pt>
                <c:pt idx="6">
                  <c:v>-122182.5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4-4CA8-8ACF-C664AD85996A}"/>
            </c:ext>
          </c:extLst>
        </c:ser>
        <c:ser>
          <c:idx val="3"/>
          <c:order val="3"/>
          <c:tx>
            <c:strRef>
              <c:f>Eredménytábla!$B$8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Eredménytábla!$C$8:$I$8</c:f>
              <c:numCache>
                <c:formatCode>0_ ;[Red]\-0\ </c:formatCode>
                <c:ptCount val="7"/>
                <c:pt idx="0">
                  <c:v>-43000</c:v>
                </c:pt>
                <c:pt idx="1">
                  <c:v>-50956</c:v>
                </c:pt>
                <c:pt idx="2">
                  <c:v>-55051</c:v>
                </c:pt>
                <c:pt idx="3">
                  <c:v>-63475</c:v>
                </c:pt>
                <c:pt idx="4">
                  <c:v>-72211</c:v>
                </c:pt>
                <c:pt idx="5">
                  <c:v>-81259</c:v>
                </c:pt>
                <c:pt idx="6">
                  <c:v>-90619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24-4CA8-8ACF-C664AD85996A}"/>
            </c:ext>
          </c:extLst>
        </c:ser>
        <c:ser>
          <c:idx val="4"/>
          <c:order val="4"/>
          <c:tx>
            <c:strRef>
              <c:f>Eredménytábla!$B$9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Eredménytábla!$C$9:$I$9</c:f>
              <c:numCache>
                <c:formatCode>0_ ;[Red]\-0\ </c:formatCode>
                <c:ptCount val="7"/>
                <c:pt idx="0">
                  <c:v>-3500</c:v>
                </c:pt>
                <c:pt idx="1">
                  <c:v>-12782</c:v>
                </c:pt>
                <c:pt idx="2">
                  <c:v>-17559.5</c:v>
                </c:pt>
                <c:pt idx="3">
                  <c:v>-27387.5</c:v>
                </c:pt>
                <c:pt idx="4">
                  <c:v>-37579.5</c:v>
                </c:pt>
                <c:pt idx="5">
                  <c:v>-48135.5</c:v>
                </c:pt>
                <c:pt idx="6">
                  <c:v>-59055.5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24-4CA8-8ACF-C664AD85996A}"/>
            </c:ext>
          </c:extLst>
        </c:ser>
        <c:ser>
          <c:idx val="5"/>
          <c:order val="5"/>
          <c:tx>
            <c:strRef>
              <c:f>Eredménytábla!$B$10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Eredménytábla!$C$10:$I$10</c:f>
              <c:numCache>
                <c:formatCode>0_ ;[Red]\-0\ </c:formatCode>
                <c:ptCount val="7"/>
                <c:pt idx="0">
                  <c:v>36000</c:v>
                </c:pt>
                <c:pt idx="1">
                  <c:v>25392</c:v>
                </c:pt>
                <c:pt idx="2">
                  <c:v>19932</c:v>
                </c:pt>
                <c:pt idx="3">
                  <c:v>8700</c:v>
                </c:pt>
                <c:pt idx="4">
                  <c:v>-2948</c:v>
                </c:pt>
                <c:pt idx="5">
                  <c:v>-15012</c:v>
                </c:pt>
                <c:pt idx="6">
                  <c:v>-27492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24-4CA8-8ACF-C664AD85996A}"/>
            </c:ext>
          </c:extLst>
        </c:ser>
        <c:ser>
          <c:idx val="6"/>
          <c:order val="6"/>
          <c:tx>
            <c:strRef>
              <c:f>Eredménytábla!$B$11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Eredménytábla!$C$11:$I$11</c:f>
              <c:numCache>
                <c:formatCode>0_ ;[Red]\-0\ </c:formatCode>
                <c:ptCount val="7"/>
                <c:pt idx="0">
                  <c:v>75500</c:v>
                </c:pt>
                <c:pt idx="1">
                  <c:v>63566</c:v>
                </c:pt>
                <c:pt idx="2">
                  <c:v>57423.5</c:v>
                </c:pt>
                <c:pt idx="3">
                  <c:v>44787.5</c:v>
                </c:pt>
                <c:pt idx="4">
                  <c:v>31683.5</c:v>
                </c:pt>
                <c:pt idx="5">
                  <c:v>18111.499999999993</c:v>
                </c:pt>
                <c:pt idx="6">
                  <c:v>4071.4999999999854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24-4CA8-8ACF-C664AD85996A}"/>
            </c:ext>
          </c:extLst>
        </c:ser>
        <c:ser>
          <c:idx val="7"/>
          <c:order val="7"/>
          <c:tx>
            <c:strRef>
              <c:f>Eredménytábla!$B$12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Eredménytábla!$C$12:$I$12</c:f>
              <c:numCache>
                <c:formatCode>0_ ;[Red]\-0\ </c:formatCode>
                <c:ptCount val="7"/>
                <c:pt idx="0">
                  <c:v>115000</c:v>
                </c:pt>
                <c:pt idx="1">
                  <c:v>101740</c:v>
                </c:pt>
                <c:pt idx="2">
                  <c:v>94915</c:v>
                </c:pt>
                <c:pt idx="3">
                  <c:v>80875</c:v>
                </c:pt>
                <c:pt idx="4">
                  <c:v>66315</c:v>
                </c:pt>
                <c:pt idx="5">
                  <c:v>51234.999999999993</c:v>
                </c:pt>
                <c:pt idx="6">
                  <c:v>35634.999999999985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24-4CA8-8ACF-C664AD85996A}"/>
            </c:ext>
          </c:extLst>
        </c:ser>
        <c:ser>
          <c:idx val="8"/>
          <c:order val="8"/>
          <c:tx>
            <c:strRef>
              <c:f>Eredménytábla!$B$13</c:f>
              <c:strCache>
                <c:ptCount val="1"/>
                <c:pt idx="0">
                  <c:v>12</c:v>
                </c:pt>
              </c:strCache>
            </c:strRef>
          </c:tx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Eredménytábla!$C$13:$I$13</c:f>
              <c:numCache>
                <c:formatCode>0_ ;[Red]\-0\ </c:formatCode>
                <c:ptCount val="7"/>
                <c:pt idx="0">
                  <c:v>194000</c:v>
                </c:pt>
                <c:pt idx="1">
                  <c:v>178088</c:v>
                </c:pt>
                <c:pt idx="2">
                  <c:v>169898</c:v>
                </c:pt>
                <c:pt idx="3">
                  <c:v>153050</c:v>
                </c:pt>
                <c:pt idx="4">
                  <c:v>135578</c:v>
                </c:pt>
                <c:pt idx="5">
                  <c:v>117482</c:v>
                </c:pt>
                <c:pt idx="6">
                  <c:v>98762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3E3-4D0B-A159-663262A8EE22}"/>
            </c:ext>
          </c:extLst>
        </c:ser>
        <c:ser>
          <c:idx val="9"/>
          <c:order val="9"/>
          <c:tx>
            <c:strRef>
              <c:f>Eredménytábla!$B$14</c:f>
              <c:strCache>
                <c:ptCount val="1"/>
                <c:pt idx="0">
                  <c:v>13</c:v>
                </c:pt>
              </c:strCache>
            </c:strRef>
          </c:tx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Eredménytábla!$C$14:$I$14</c:f>
              <c:numCache>
                <c:formatCode>0_ ;[Red]\-0\ </c:formatCode>
                <c:ptCount val="7"/>
                <c:pt idx="0">
                  <c:v>233500</c:v>
                </c:pt>
                <c:pt idx="1">
                  <c:v>216262</c:v>
                </c:pt>
                <c:pt idx="2">
                  <c:v>207389.5</c:v>
                </c:pt>
                <c:pt idx="3">
                  <c:v>189137.5</c:v>
                </c:pt>
                <c:pt idx="4">
                  <c:v>170209.5</c:v>
                </c:pt>
                <c:pt idx="5">
                  <c:v>150605.5</c:v>
                </c:pt>
                <c:pt idx="6">
                  <c:v>130325.5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B3E3-4D0B-A159-663262A8EE22}"/>
            </c:ext>
          </c:extLst>
        </c:ser>
        <c:ser>
          <c:idx val="10"/>
          <c:order val="10"/>
          <c:tx>
            <c:strRef>
              <c:f>Eredménytábla!$B$15</c:f>
              <c:strCache>
                <c:ptCount val="1"/>
                <c:pt idx="0">
                  <c:v>14</c:v>
                </c:pt>
              </c:strCache>
            </c:strRef>
          </c:tx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Eredménytábla!$C$15:$I$15</c:f>
              <c:numCache>
                <c:formatCode>0_ ;[Red]\-0\ </c:formatCode>
                <c:ptCount val="7"/>
                <c:pt idx="0">
                  <c:v>273000</c:v>
                </c:pt>
                <c:pt idx="1">
                  <c:v>254436</c:v>
                </c:pt>
                <c:pt idx="2">
                  <c:v>244881</c:v>
                </c:pt>
                <c:pt idx="3">
                  <c:v>225225</c:v>
                </c:pt>
                <c:pt idx="4">
                  <c:v>204841</c:v>
                </c:pt>
                <c:pt idx="5">
                  <c:v>183729</c:v>
                </c:pt>
                <c:pt idx="6">
                  <c:v>161889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B3E3-4D0B-A159-663262A8EE22}"/>
            </c:ext>
          </c:extLst>
        </c:ser>
        <c:ser>
          <c:idx val="11"/>
          <c:order val="11"/>
          <c:tx>
            <c:strRef>
              <c:f>Eredménytábla!$B$16</c:f>
              <c:strCache>
                <c:ptCount val="1"/>
                <c:pt idx="0">
                  <c:v>15</c:v>
                </c:pt>
              </c:strCache>
            </c:strRef>
          </c:tx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Eredménytábla!$C$16:$I$16</c:f>
              <c:numCache>
                <c:formatCode>0_ ;[Red]\-0\ </c:formatCode>
                <c:ptCount val="7"/>
                <c:pt idx="0">
                  <c:v>312500</c:v>
                </c:pt>
                <c:pt idx="1">
                  <c:v>292610</c:v>
                </c:pt>
                <c:pt idx="2">
                  <c:v>282372.5</c:v>
                </c:pt>
                <c:pt idx="3">
                  <c:v>261312.5</c:v>
                </c:pt>
                <c:pt idx="4">
                  <c:v>239472.5</c:v>
                </c:pt>
                <c:pt idx="5">
                  <c:v>216852.5</c:v>
                </c:pt>
                <c:pt idx="6">
                  <c:v>193452.5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3E3-4D0B-A159-663262A8EE22}"/>
            </c:ext>
          </c:extLst>
        </c:ser>
        <c:ser>
          <c:idx val="12"/>
          <c:order val="12"/>
          <c:tx>
            <c:strRef>
              <c:f>Eredménytábla!$B$17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Eredménytábla!$C$17:$I$17</c:f>
              <c:numCache>
                <c:formatCode>0_ ;[Red]\-0\ </c:formatCode>
                <c:ptCount val="7"/>
                <c:pt idx="0">
                  <c:v>352000</c:v>
                </c:pt>
                <c:pt idx="1">
                  <c:v>330784</c:v>
                </c:pt>
                <c:pt idx="2">
                  <c:v>319864</c:v>
                </c:pt>
                <c:pt idx="3">
                  <c:v>297400</c:v>
                </c:pt>
                <c:pt idx="4">
                  <c:v>274104</c:v>
                </c:pt>
                <c:pt idx="5">
                  <c:v>249976</c:v>
                </c:pt>
                <c:pt idx="6">
                  <c:v>225016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B3E3-4D0B-A159-663262A8EE22}"/>
            </c:ext>
          </c:extLst>
        </c:ser>
        <c:ser>
          <c:idx val="13"/>
          <c:order val="13"/>
          <c:tx>
            <c:strRef>
              <c:f>Eredménytábla!$B$18</c:f>
              <c:strCache>
                <c:ptCount val="1"/>
                <c:pt idx="0">
                  <c:v>17</c:v>
                </c:pt>
              </c:strCache>
            </c:strRef>
          </c:tx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Eredménytábla!$C$18:$I$18</c:f>
              <c:numCache>
                <c:formatCode>0_ ;[Red]\-0\ </c:formatCode>
                <c:ptCount val="7"/>
                <c:pt idx="0">
                  <c:v>391500</c:v>
                </c:pt>
                <c:pt idx="1">
                  <c:v>368958</c:v>
                </c:pt>
                <c:pt idx="2">
                  <c:v>357355.5</c:v>
                </c:pt>
                <c:pt idx="3">
                  <c:v>333487.5</c:v>
                </c:pt>
                <c:pt idx="4">
                  <c:v>308735.5</c:v>
                </c:pt>
                <c:pt idx="5">
                  <c:v>283099.5</c:v>
                </c:pt>
                <c:pt idx="6">
                  <c:v>256579.49999999997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B3E3-4D0B-A159-663262A8EE22}"/>
            </c:ext>
          </c:extLst>
        </c:ser>
        <c:ser>
          <c:idx val="14"/>
          <c:order val="14"/>
          <c:tx>
            <c:strRef>
              <c:f>Eredménytábla!$B$19</c:f>
              <c:strCache>
                <c:ptCount val="1"/>
                <c:pt idx="0">
                  <c:v>18</c:v>
                </c:pt>
              </c:strCache>
            </c:strRef>
          </c:tx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Eredménytábla!$C$19:$I$19</c:f>
              <c:numCache>
                <c:formatCode>0_ ;[Red]\-0\ </c:formatCode>
                <c:ptCount val="7"/>
                <c:pt idx="0">
                  <c:v>431000</c:v>
                </c:pt>
                <c:pt idx="1">
                  <c:v>407132</c:v>
                </c:pt>
                <c:pt idx="2">
                  <c:v>394847</c:v>
                </c:pt>
                <c:pt idx="3">
                  <c:v>369575</c:v>
                </c:pt>
                <c:pt idx="4">
                  <c:v>343367</c:v>
                </c:pt>
                <c:pt idx="5">
                  <c:v>316223</c:v>
                </c:pt>
                <c:pt idx="6">
                  <c:v>288143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B3E3-4D0B-A159-663262A8EE22}"/>
            </c:ext>
          </c:extLst>
        </c:ser>
        <c:bandFmts>
          <c:bandFm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570592208"/>
        <c:axId val="1"/>
        <c:axId val="2"/>
      </c:surface3DChart>
      <c:catAx>
        <c:axId val="57059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vízelvonás %</a:t>
                </a:r>
              </a:p>
            </c:rich>
          </c:tx>
          <c:layout>
            <c:manualLayout>
              <c:xMode val="edge"/>
              <c:yMode val="edge"/>
              <c:x val="0.1458117838718436"/>
              <c:y val="0.78135585036545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25400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jövedelem, Ft/ha</a:t>
                </a:r>
              </a:p>
            </c:rich>
          </c:tx>
          <c:layout>
            <c:manualLayout>
              <c:xMode val="edge"/>
              <c:yMode val="edge"/>
              <c:x val="0.69596698343741514"/>
              <c:y val="0.3542373820529272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570592208"/>
        <c:crosses val="max"/>
        <c:crossBetween val="between"/>
        <c:majorUnit val="10000"/>
        <c:minorUnit val="5000"/>
      </c:valAx>
      <c:serAx>
        <c:axId val="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termés, t/ha</a:t>
                </a:r>
              </a:p>
            </c:rich>
          </c:tx>
          <c:layout>
            <c:manualLayout>
              <c:xMode val="edge"/>
              <c:yMode val="edge"/>
              <c:x val="0.52533608471354876"/>
              <c:y val="0.85762699905800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25400">
            <a:solidFill>
              <a:srgbClr val="FF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c:style val="2"/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majorTickMark val="out"/>
        <c:minorTickMark val="none"/>
        <c:tickLblPos val="nextTo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title pos="t" align="ctr" overlay="0">
      <cx:tx>
        <cx:txData>
          <cx:v>Vármegyék kukorica termésátlaga, 2023 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hu-HU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rPr>
            <a:t>Vármegyék kukorica termésátlaga, 2023 </a:t>
          </a:r>
        </a:p>
      </cx:txPr>
    </cx:title>
    <cx:plotArea>
      <cx:plotAreaRegion>
        <cx:series layoutId="regionMap" uniqueId="{25E326CF-B394-4BBA-965B-3EF95D440A04}">
          <cx:dataLabels>
            <cx:spPr>
              <a:solidFill>
                <a:schemeClr val="bg1">
                  <a:lumMod val="85000"/>
                </a:schemeClr>
              </a:solidFill>
            </cx:spPr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 b="1">
                    <a:solidFill>
                      <a:sysClr val="windowText" lastClr="000000"/>
                    </a:solidFill>
                  </a:defRPr>
                </a:pPr>
                <a:endParaRPr lang="hu-HU" sz="800" b="1" i="0" u="none" strike="noStrike" baseline="0">
                  <a:solidFill>
                    <a:sysClr val="windowText" lastClr="000000"/>
                  </a:solidFill>
                  <a:latin typeface="Calibri"/>
                </a:endParaRPr>
              </a:p>
            </cx:txPr>
            <cx:visibility seriesName="0" categoryName="1" value="1"/>
            <cx:separator>, </cx:separator>
          </cx:dataLabels>
          <cx:dataId val="0"/>
          <cx:layoutPr>
            <cx:geography cultureLanguage="hu-HU" cultureRegion="HU" attribution="Szolgáltató: Bing">
              <cx:geoCache provider="{E9337A44-BEBE-4D9F-B70C-5C5E7DAFC167}">
                <cx:binary>1HvJkt22tuWvODQuymiI7sb1jXgAedrsU01KE0YqM8UOJNh3f/E+4Q7vuGZvqqj/qn3UWXmc7ipU
EfYJh2URBAliYe+91gL8z7vpH3f24bb5YSps2f7jbvrpWdJ11T9+/LG9Sx6K2/Z5kd41rnXvu+d3
rvjRvX+f3j38eN/cjmkZ/0gQ9n+8S26b7mF69q9/wtPiB3fi7m671JWX/UMzXz20ve3a32h7sumH
2/siLYO07Zr0rsM/PVvP/+e/G+8URlJ6165qXPnsh4eyS7v5xVw9/PTs0f3Pfvjx+Km/GMEPFgbZ
9ffQ1xfPuU8YQQr5zMcI4Wc/WFfGn5uxeE6EwkJyrKj05aH506vPbgvo/ueG9nFgt/f3zUPbwld+
/PPpZzz6pKdvuXN92R0mOYb5/unZpi/j22Z+9kPaOvOpybjDF25efpySHx8D9K9/Hl2ASTq68g2G
xzP6e02/gPDaFS6GwX032Phz32eKcPgRpj7i8hg2jqSgiGKOOYCrvrz6E2y/P5ynofrS7wieL5f/
VpBcPLTdl1n5LnHkY8yFpDDZH3+P40g9p0z4Qn1pPQLk9wbzNByfeh2B8eniERSnt/F827imXT78
O/6LxsjqIfvwn+a7QoKJQpxwhj7+yGNI5HNGBVIcwfVvc9rvj+NpNL70O8Ljy+W/ISJ7V3z4d+MK
L2yX7qGJXfFlpr5LwECKokJR7iNMxTE2FFMqKOOMCyq/vPZT9vpzw3oarKeecQTcU7ccgfjXLjoG
CEPcfPj3vWfa2xL+/DKN3wE9qD/kgIygn7IdQPRN/SHoOaEM+1iwL+/8BN3XIX25/NRQnkbsm65H
QH3TcoTP3yHtvXpol6r58J/vG1sY0CE+8YEA+Eg9RgdIHfcFF9yHeqUYOyZ1f2hET4P0TdcjkL5p
OQLprx1Er27b31qrf5ptY5hurIT4FDZHaY8/F76SvjgQ8cPviG3/zlh+BZLDBxyDcbh2BMPfIVbe
3trb74gGf86lgCzlY+kzgRB9lMQwfy4VXJcKKhFmgNiXV3/KZb83mKfh+NTrCI9PF48A+WvHhb5t
bsv5+6KBKJNcgZyhUh5FhnxOMPIJAs4AYvUXKesPjOZpOL52PELk6/W/FSgvnC2/LyQMCSYIhuA4
/I4C5MCgQXpSUKIff0c87XdH8zQkn7sdAfL56hEcf4ekpUF2uXvvv97dfvifzHv7UFT2w3++p4Uj
n2MlGVWCQtxwrh6HDnAxdUhf0IB+yaX//OCeBu3XnnOE4q/ddgTrXzv1bR6GB6if383LEc8P/hqC
fz6FEdSZx1wavDfugxb62vytXP3d0TwN2OduR/h8vnoEx98hys4+/O+PWue74qIAF1Ch6snsp54z
QhGYpuRT8xFZ+yMDehqan3seofNzw98QoM1tdv/hfzydgmX+XUHyoTgx6R/sN+AIj00egp8DgxOg
VRXQhy+v/cTf/uiAngbpce8joB43HoH1105uuw//bhfvDPzCvIfthgUYhcu/TNxTav1PKyDCIWwI
hdiSGLjecbIDkoeBBSpQp19e+wmvPz2yp4H7lcccIfgrd/2toLxebt85e9cCirfdwcnz9EPzEH+Z
1e8CplIE+KGA8CMHm+7bukWeI4mk4lQIxukvKPv/w+ieBvRXH3QE6a/e97cCVX/4NyC6T1sIz++I
JH/OuCRQ65APmhhcu2+QxLB5IRTjCDItkxgf2xJ/dEhPw/e49xFmjxv/ZkD9J//wn+/JE8Edoget
5QvY0uCPtRgUOgTBBgoaUbAzfmEd6Q+/O5pfg+dzx18g8/n6XxqUo8EdEdlvGfyjO//8JjrmjEiK
PzP0x5kQ4gdIIgYz6bPrd2Qk/eFRPY3QUfdHH/LTs6PWv8Tu+NEQvxKi74sHBAsYdz5QjUPCepzP
fMBL+L6Q2FfHtPDLQYJfH83TOHz9jF/7vP8/c//rpxa+nvsIbrvb8OOBkW8OLvx268dPhAMtR11/
S/R+mq/t/U/PFD7sLEAQfD2KcnjMb2yyPur0cNt2Pz3DEmwLOHBy4IEccTjt8OyHEbbsP7bAuQaw
nBAAqODsA7SUrumSj6dZQAnAfseBWWKhOERa6/qPTQezFzqBWFBECOr7Xw/tXDg7x678OiGf//5D
2RcXLi279qdnjAAZrT7ddxisQASyMOx/YdhoAQMZci60391ewckguB3/r3zyK0TU0pnCZmpjefJK
jA7t/IKPYZGPbi0K4ptpUIEX1XwNqeMVL5vMyDoVwWinwOXRpseJ04snzGhTscs6zzDkunCA0zsa
dUkeqFFeDZ3nNG8ZXedJx0wh5sXMfrMty+S2Q21sYpe8LeJlPvNace8VCTLEq72gINLe2G2jkjLw
EJtOJhy9yaS9RdkdttzfFgupV7VcvF3jxktZZttc2RsUV1fpso5LsmgPDZq61MRNnwdyWXY0zazu
/BPszWKbT6kfWvvWUmzStIjXHk1mnUqU6dax88TGtY5wJ03rqyycKv80sv1svFqlhi4+DnBjS92r
ptORcCV841Aa4alON5W9tsgPi6iR22ZO3iCF33qSvWursVkPne6j+WGhyRIUOOvDrGz4aYrnW473
NkMknDOv3NNo8IOKljd11tXGH2wZFAPfzCyfTdkZ1nRjkAntq7w2ZVYPO4xbTfNBnvJo2Iw4GwxK
endVNfne65dpg4uu1nXpsnXtj7UuaxogO+BtWqsLNyevaj7d5E0mw3yaNOkz084p3jTKu+kiQUwx
eVhjylONGU0CX1WD8WW/m1HZhqlVMpgcNotU0yaNUhgKa9vtUiUvVTeedpNa2xnzl0SUvk4ayS56
mexZFUdmweqNPw3RJnaoDYuSFroQfW1Ul4UFTfKXOHerLC02Qlm09aoypDzfxYtQRvDR7qhU126k
16gcvY1flySoPdasYmVPnGtzrQTZ114lrhvMrHa+2MVddMaszALhz7oY/EETWBBhFlMzFDLRY5vw
IK+9ZTN39XZxstviiee6n2oREtn4ZpyHy8inb+VCc+3bpNrSvk60iufLuWZCdw0sdY9nnnFy5np2
5H5IkssKw5KT1r9CacSMHKYXSRRFW5Evi3GTv+u7ItINQzL06uhMgLZdtTU7aQSaQpizyz7KS11Q
a6Yxv1o4ep82Q6wFKu8i2u2dFfHK50OYqeEyTwtf21i8X1xjorzKzAwvDbsxDyuJjOurOhgGdZ75
c7ybKTymIrvRLnQ9hGOmnci4rnh23ogahbWfFCv4kNfERzuxFkPb7jLm7z0ku5UjVpOsbwMvS5Se
xXI+O/5iVn2sWznL7ZQ151TUWPujpGHBZmZmz5mxrld9h0ZDRdeGDatrHVM6huklp31k4iXfxLg1
XozJmefIW8hohe77fCMXn+4Yms9s5ukcexeH0W9geSLTxgXg7Q3jmtExcJWCUG7UztI21V0ab8rq
rEtaauYEv67FAIOIOnB8arJNJ/UQe9nFLP2HmflIT2yWWrloDnhBHzrUFSaRdjRyGlpDVKsAPhlG
rf+WxAsP4QBdbry+PRu4nY2f97FpI0sCgdxFlzTGLrPQ1Pq5Rr56MWcFDWpfNQHGb7qezWvXTU2Q
1qdkGGzQeHmnPTEqrfJopQoI85T17ZogHfvVm9mps1bRZecGrAciirOypFpYCIgJhtIt9s1UtO26
J/6iZea1hpZ22fByWjSq0rcTq9F+GOr6klh7tgwQXpAKL2xT3icNPiep23mzu8jHwZq4auhZVqN+
TdpJhH65nI40n0w9pUyXMX6vmDcHHUOTUQpWMfPdBC76cL5EZQLLogBpj9csWsZgmm2rvQYLjaMc
bWxH39l2OckL6hvsNddL8zATZaK441vhIpiGmtS6QFWYZtStR1fcJcs8mSql9VmF2WmVzEPQQu57
5Qb/jR2v44FnKxr7meZ0MQ21W9kUp6pOgyGOlckbWPijKy+KZABYoXBBvuRKVz0PHIMzrUTK2OQT
LNys6+11stgXMWx2r32vv1zytFwPkLOyqDwd+mbetm2j43ohp8M4PHijfT1WSX1O4rwxJc9vWl6t
0hmgn20+BeP0mo3MLHmbrRSFsplXXbRJh7QM8ygdAvjEc9KOs87mul81c3NaUdJp1tUrn93Ek+i0
xPWLNPE3sTe9auYyVMTz95ilFPIpfo2bzRyPzR41q6WMbMhylr5I02SNu7TQaea/6NE77lEUVraJ
QzTeoZxA5EfVqynO0cpV5Y3XyA1LQkJjppUsXo1LNH5ejP18S/vpNOvQjlnV68xCksDRuJgWq9Y0
Y9+fJVaFth/OlOdtmSvHAGXzEPJk7eUOBZVtvYD61cNSOKW9oRMm5inb1Xy+6nqMAC+2lhayv+8P
pa6LYltVMPShya0umIQ118t9WR9yjKwzw9UM92OovjjmzXppukJHHqRB1OUvUYTiAPUsrKcx0W2d
Y40wai/m6RWcuFsClC9uLb2khcM5r8rJliYvI2Rq+hK55aqSRb1K82rUtcx7zdJ5z0YyG9tmJARE
aNucDjEX+tuju49o2p2r5iaNk8/Hq7/+9V9nt0P3UH88y/vzxcPp7J//Flz/14sf3rvmh9Pr1Yvj
Ow90+uutPx8KPhDYryeEj0jxp3Pev8KYf7PxEZ1+JBu+WDsHsgn7Qr9FpY8U3s80/GO/T2yaEDjL
AJIHwd45l3DCBPYIP7Np/hxjLA8/BmdPwOP5mU3D/q6EE3gKETgnCQclv2HTDE6qUNixopKAy4eE
/DNsmiLxSzqtPm5wISDWhFEfxMO3dDrO2izzS1EbO+STnita7ZFlNz4np0VVn5ejH21tkplezp0m
XTGFU+1WNu33nsunVVp5cZBFOfDvPNKIF1Uw9CwOaikvkIuaVY56adBZXeJ1NsVTWIpYz6xHxtZV
rBeeEe3H0WBaVIfSDZn2Z9YYxDsbuq5jQQ03YC95hf28CFohINd1mR6HKgtZV7ZaWeDtmRVZUA81
UORiTrQEfr2Nlyk2juHN5JJENzPkVjoPXcCAC8o82k5DWLPee1W1/q4cxcqDahomyn+btt6wiWje
6GFMJRBdMgUqYklQ5vNgUm+4TqeXkd8HKI7jcKDqJYo7k5EyxHnEgqWu9DTVRCciKbVQ6c63pYWZ
xd46z+suQOUcmzRO36ajOMnLZNzTGJm5fQeqCu94lGa688bN1Mxi5+oi2Uz9+EYul403RCcHIuJ8
SGOUoCSMRMH0nJdv7DJuZJI/2G58Qce50m7ub4UtsEn4zALaa6+YHqRwDhhdkpi8uy2iygvgTMj7
CLszWIadjt28Vb5Kg5ygNTpQIhHHzLRTnwUVQ28WfmdpFoVRkaxpxMqdUxWIKEB7Lvcoklw3OLVA
t1VmbLLDVRtWNcgLNYtS57xKNWr7y8qmK6r4ZDBLmHF1o13Wie0kxTYd08HUrqlMLvsA92Whl4Oq
imnc6ykRl7S3uQYG+5ryMtJLrU5iOIMM1L1NdBzLNCBuiaAAuKDKmTXdPL4rG/oerD1pcJO87Cy5
AS3W1yAFPHuX0c7TsAfZAbGU4RwRECdaIq/YqW5NWDWteO91waB8U+PCQm1FNSwK/kp548vUUxdd
lb/IauvMPNXA/XsQnxN9a71+MskosC5RExKeC50Tmuqma0jY2+xE9QPVRZL02ifzfmqAOHXT67SU
w7Yc1NnUJA8gtPNgOR8cT1fRUBAdUagjBKcUEKXB1LKXlZ/bk2aoF52t2vyC9O+yqblP2hoZns5F
4McE5EgtNQJRvp75cJr7bwhqSICLZlchBzx/8kJqS6xjNo5h3rV6yjmU4Ri/ti4uw3JqgQXITqxw
IwoDmgIKf2+qaXwnpb0gcuQBzspg6BToY1LGOqnjNfPuVVQv+6x1i1ka1AR9XL8q2VSsCjxwPYnF
W5HEAU2aUOCGlATp5C0ak7nciEQYDMpGt12VmKVIC1Mt8sHm3qbugFrNqgaFpnISxAyomRW4Ws2x
UmZR/B1T+XWUVXLFEcrWtmaDkXMJqkhWZhhVYvicDDukAkLpK78s823XSg2ZmIRj25S6LNBlN5Vv
UJKF5TKmsJQENTafYWG0QMGUTF75YEuEVVneWs++GWOZmUT0qU4mcZtXRdBnyetqLl3oegaQC/88
YkA4kr5Yqdyrg6Tsy4CluNAVUHl7WN7TggOyVPWqtbY2eDoTrRcbOnvehmbBwppkhbO1ABIPuqd0
uhzzFERw6Uw/HLJZpXENLKRcSgWrs+Z6mMetnzZvaYR9Q6u5CrG0uiGeCObeL4HzWF/nedsEo8df
HphH3hOwTLzMpBGutZRVMLp4I1F6M5dAl5fUNZoVch2BZAA03WwiIjR4UdW+m4aTCdleuyEX4TBf
dCKaT/LhZZ7yflV7ICexfLfkLNNpq5ieXH2f9jhsSnHBkH0jEm+rcF6fyNrfAr2lJm0tzNOgOGgh
CFxf0njjp8nL3q8zXahIrOYut+FlTzKg7ZM6mAcY9OrQ6gGEadxDDujHrNQVBWY1k8vaemdTpmYg
4ETpxktf0qIGo6UqtUybySyl9xrbcl1CkMZjsEhyM5ATinturACuPYm7SIps1XXbsRQbr+O1BuHQ
aFGMSGdOPqhl1CNh973XnqbdUOtWtGdLv/MIa8BPYLXJkSXAHc+qrvd1EYG09Ujn6zmdgB7LPZwk
IuuGTX6w8PQyp3W6TqWBcLmRvF9CL4aonmN74QjkBcriQitGbnI7sEAOS1jKxWlvFPkaO3k5dW5b
zwMPe1q6oEDJ2k78eq78GGhhvMP1tIc6eeOXUaHb/n6KChSM8o31liGUWK0rUlUmyfrGdFGyayis
mzyalMZTUphSpMjk9iZK8LXM+jgYRq/TbQn/d1jP00M6sUHdVFdkHgs99YYeQtiiHBQEzBikA1ix
U/FK8u4+ZrI1ShQD1Mq7GYNJF0ULmBUzMXEUMd238coDwyeRGdNjP0GyhppupxjoQuszXXlsU1fj
BvkHn2maU8P79hQreODcpfcY3Iiu4g1YB2CnwRrOTWYhObLoJl7ScC7iXVrllwSg1FU9nJSufDmk
mQo4BJdO5mbXdBHdeFYw7Vm3ItgeePWwg+qUhLHjkeGQY/si3ZQFVFnG+0ITHMXaqbEwcbm0Wo7R
SibdiaTptbfQByWyiyqiGqjRadw0N76sPI0IrMRcdVdg9lwRVAWMNecj8ASIArtSSQoegGfALSqD
cekiY/1Tzvw6BAOr1nlbYTPJtw23i47tAPaTTd6lVJ2LGCjTMk00SNNhO+RzmEaVTrKDU+PbLhir
rNZT2byBdGDGIQ0LjrZtX3MzRV2jSdNdtXE9a98DPRxXIFKGbdSmEDRUvBI1uDQO8bVLSBfQeWFB
0qSj5lVj+vZqGONhlYw40gWetmC0zCbvwSipXA+h4114XQf5v8G7rC8rTZS/A48nC2cOi6ZMr4pZ
LSZrT+sSKIaikTBlEtpoqgPBhrB0kJAFzxfd2ei6Xnp4LvUbHfX+no4T6FJvW0pH9GEe2di+Vl6R
QSViYOuMl7PLdLVkAfBh0HZdc+JFy9UsulXSJcSkPbtz0ww49zqPMqxVJE9rmTqtirfEZue4tZOm
4G15sRtMV6osaIZp5VgLCZF56xJyuunA55M++AhR7vZ+dOVDWTZiGaq15zozxATsIZfGwMq8U7WQ
rYhglS7zTYkqMKBn4gX+YSZApE7+FJ0IDjNbxG1rstmOgSRgXGcu183WgY8PbKmhBowDbNoi0T5+
UfNUnpaR29A5Gc8X760PmcrIOH4lexCnNV+AcPRFoCZp1OJOpsEktPc0GeZ7HrewftsrhU1JEqAR
LHrIaRtrBjlE1dIwbwWe55sZwZjnyts5L63A5eUJ0F5BAoWr62hMgyq7LQs365YuQ3CgNRnPzsrE
rptcBFlFMz0DLV5wZ4F9JMAcxu69Ik3IYwrhliPjVdOedfwdUDBgrUm7i0cch8RhmE05hSNRJ1P0
gtsMzDU/v11otpoQ2bRifg3nllyQUHwGSZLqtGlaXVshAsvKF+5WWfowJ9WyUanogqSDilMUa+Du
qyzi16LqUxN1KApKJzdpnixGFkunxZxtMu6ddG3DNwlyNzQHDU7LXA8VxH3ssjtFqnC2ydu8AqcO
iBQQaPDZ6TQTSITtC+qKN7ZKI+MpuwK9Q4KeipAtVb5e6NgGBb9BQ0/0EIHXVg1jWBJxl5eHmlkF
boxbM7T41s+X66RzsY7kcp+9QVakJpmiNRKQG+sqcxBfsIuRFH0Cxml7Sqdo37at1X5b7IYoFqYm
udRRlwZtxB6mophOKCygbTtCWWwnzTlwfstaDXbLm9FzdzJG9wy2aMIkq8ZVEbVQieC2OepDnLIl
aFN7JvMyXbmx3DhEwaoqEhti/o7LCsE0Oi3AiFrnfs9MVdRQhVw+hgNwWTIndQC2n10520ONJFjP
cZsFynaJocGMU2y4V6QhFsmJU2LcwH6Ar+UE09T73jrt22KfTPtIDBR8vnEfs1nBtLJp7WfVbiQv
MsdYmOFIQjUZ3NqWIg98udyy2QG7roEvVuVoMoSDepSvKTBflsYXo8fCoprBXueXeGLvi6K59rxC
W6J2MycF6AGIUVZ4VDeZPW8BBU0O/xptMep8GFeVHO8jz69CXkSnEcqzYGxh8vpabKPMs4FrILHW
i4k4GOtFmTMwJiNYNd3JLCMzpoyYQao5zEk6GQriMkmzy8zZ68FCLqAuKwLRiWvpTxdJXbzMR4VX
eBm3kjsNs34yLcrXU9xNesjbjS2Gk1RVJ6SI95nPTrPKe9GK8twt6VsC79GRqSIBqigpvFVRRZsi
51nQ9hAbLE1P2MC5ZvB/z8dcC17ct8AljBTLtaQ0zFqxykAiNny8A+ELeTp3LxbYs1/xPHrXjOLd
JCeuSS5ejpAR8851INtsMHJQ3ZMCP6CP4nxjSeKZLtuzuj0ZGU42SkLcpz7sjomcQ75ErjXJ0vfB
HHcBqFOyWVikyyWtVwq+T1eMD6uMxAUwXbuizUBDMhNpmoJB1aMnsurFym8dCtspNVM1XHRxc9Y0
FTNZylk41hLyTKHMKICIeBK8R4ZIAO7NJc4VFIK2WfRYrMsBCo+XVNbM5QLLqsTnPsk647L4bU/q
OCzHEUTFmAVJ2yeBmIc3pFTv4tewR0CBtydp4KL6xu+B4bR8vMRNORjRqEAV87CdCIiJclyQ8REt
zDKhfYzBHxkWVuouZz28EFZEmQ2XZPFtuCRXqYWaQcGagFq9EG6a7AYW/ClK41c+nTYy7c/bedjY
YQ/79uskt6eNq80A4ZFckcg67UCSlwXg3QVT469h3g3kvys6nyupa2oDHyRGO4WopyG3atNMbHO6
9XMZ65Kj1bxE2xZ2M2pvCJd+uBxxELX8mkzLaZ3I05j173kfyjS+snmWaeXzWHOcbpcxWTVuJxEY
OtxV20rmQ8B5e9rE6kWRjSs1JUFLoa4WLrlBk3sXkcw4lyOdUjAJPNBCeUaskZ56BxYrXeNom5Hp
fCxBDhMNURkiUhsU27Beur2ayNuuLloNUuCyp9MeNpn2LuPvFXBbfynAcu33kywuyz7feZXdgT2+
zaEcUuCEi+oumlmZObqqhHdT9/S8t+0DsMAzJsp9LOQFj8B7avLiFV/i03Q8VXTYEhqBwgUjGXmX
dbWnUAeFEieQ42ZdVbCrF6PlnImx0V0d3flq2UwLELuq2edZvK2h8Ad2alexr33U74eiuKpRvWdx
PWjgwbeFE6+xn1y6Gb9ogP8u2bipfFCYvhtmcJs9pDlo5GLWyTLuqzLeWyAJebNP8FrALrqOnFwX
tG/06AM9Ip7EsKmQmoZwMOc9xIF1FJ5uULRyfumvorTgIcOQ1FvYz+vhv4BSZ3uw07ONm/Kr4hRS
fhPMYj7xxyu6wC6IAAEuXLdTXLzMYkyh8jgQBlC2tEvTCLYTYBk1hfcOpd79SKCe8gp8gw5S3sLv
+5aexG46SUa18gY6BE1fnIyHnVIEe56SxG8qn+xYRN5OMPmuFKB3SQ9VeF4lVqxI3T2IQW4XW+6H
zl9l8NY6id4Nqni/IDBwBIHNZg+GzOoZ/Huq2VWJczgtQKJroGr7quskTAt+xfM9mun/Ze/LduTm
0SyfiA1qo6SbvtAaS0bk4lycviHSmxaSEqmdevo+0UA3qgozA8wAg5mLAAoowLB/pyMk8vvOWueb
A5p6JPisMEFlnPFS6ThfSPMsRfhL2eHqdOSIxa3gLFqSpfc/qdMdgzk+yj1VTL1t/pwrCXQ+JF7u
dVNp6/3JiZzD6jcuUAGSteNHFVTYiuh6IJHG7rO0B+J7F0H+7PJ7VL8Ij+Xgzz7COALv2C0Z2XuN
PYJF6dI0OIJo9M3VQCYX77mOA34BIZW30fy+serBsie16IeqxsjfMClOMii3XeH0BXOyc6JTr+8G
fOkZlmiVKR6ltTP0qYcti1pdRh4Iz7h7dgV5X8YsWEpj9VOkKg75geceJgBKjU//xjPDWWyCj0HG
Ya4MEF3kh2BHARA0cKAw0fZ9xjbsRCO2crm1CR3WLq/sCMYyxhoVdBpKjRiM+I75E3tiIVrrpwIH
G7gbkYDw5j00HiOeNWhQssXMS8r6PTjum3N0MRwk8RCm0X67CkC9Ee3gA8Y+l8rmg5ngsGEkyPpx
fdFqLnoHcNHY2+WH4F89myqQpeHz6DU0iQwowwX7ySgxjQHWkVObhsAjY6/PXel2Wbt8iS3YEg5R
Aw7QtPHkXDT+AnhgiIF4V/g3eZv7Nqr42s1YPnnwFxDKmSoFuHecfg0Mr1m1V+BJMU3qns1pvKk5
xz0WZvMwbxknwZT1tqsLvln8TXP1k+0jYPWmB0iErx+ZDPjR+r5Lu07/dsTwowV0e8DNkYP1wwmG
I/5JkrHKmq79ar3xiTHsAMJ71SbAFkqBcavYDkfThh9VZ9cLyKbEBNiGmip4HPuhO2PX87WLXT5I
Rd1cGTg8XOhNusx6vQRRH4Ggwo9SKVcd6gEaGXwdV7UJqBZUlBKpgSzXPAuq0KbrtAxJFwQiWxzH
PjomiA8j3X43wOSq3bTFMOImHoLpp7cCQ12aAFDSqH/JcfbKhntZu5vTiGH7SS94eWdJf7hD87NX
C0+XDSCw28a/lQkK42QrjbqUDTgzoG1wkpuAYZV8uBIf07Oa16R1MdeO7fjbUud1HHFyccZOfReJ
jDJoDKSYRAIRRDo1eEF2hQVDtrhDgnHjiWT4UINhZrlscIB1vEqn3jOZ6Lw4MZw7UMrknLUXTGh/
W1CnSSR2llUdgDwOKjJrlQ3TRg9t5kmucuDV+I6w1goAFKVRkK5osWIEaoZM9wBNVgH0f6MW4KPr
yTwGe57yCEOut7z1ovafCR5wvZszNBJXEnJ9+7dvSSgoIgsmDZoXwBABKlOuHu4Io5eSTESmZuoY
1h2V1JPDClmxrypoyiXmtpBaf7kh8ESKv2uHciFpGv/PzLTENl3tOMxrEB+9OyaTu+eBbl77vZMH
yDVsMkEbkLguzXsLqGFkdQYi0maznHNfVL9MW1NIY6YiNlhkRx7uN1YZy/r2kwlwqGCm57yb6Zw2
vpfGoP2xngP6YC2OUuNXj5FqSqpbt8DrhYfTAiMLhjFKBbE2xdocYBmxv+OuCjG9saN0uYNFHFuh
CMUR0PK1BgEAwGMQ2DxBfHdtI7Oqzbp6/u0wdhGmflwNBs117o4Mt+/DPusTNFECH+JkMulhxen3
4Tr6C94oQHz5zKIH49UPUUsfBcfgNw7iqgJq0pv0KXLWdB3xUgP6KfEBuc7uJ+4BUgxeMCyECZnw
AWyk4sVk5JNn1msP1VI1CBAUOOGxyRKeLTV9AKqSDZv+aMx8cus2s7Sit1k7PmjnmT/SJpqfwJrN
icQXCDpKvzIVeZnUAdiS3X/oA/GrmqPosMZl10ibsPi5MSPkZ7T5JALTSzMnDVdNGpohXfewPwXN
fuKTMWmzsDmbpLOACqfiIIhXPTo7e3Fbp8F6NvYJwCTnOIbN8xT7K7RqgPWrDpBl/aPh3bUnq33o
nbOIuuhaQeA2xHj1JwsuBcDCkDo2yoJ4AQLk9lfCggmylkXm7m1UjSCCglqL3WBXLw0nzBDOYMp5
7iCuarAeD5XrpMEM5mhhGZ/kN6epwYRZe9qAlWqgqkndXJxJmRTa77xvHHGJcHsJKtjZ4t0zK9bo
xgD1DgH+pzvG6IAM9IadPY21eBh9ueKPFVGV7dCFlLQb1hSsXY1Nz2xlS/Y6NQve07kmz4GHd3Xp
XA8DLimWeBBpsIBMrUXwNY/xclL7MuMf9FV5QOGBFm0HRYfD4tIl5dSC5dvwI3nqe0xsQjzrZ8v+
AT2mSFU1uEBsw4MPFWDh4CFOzCYflZ5cXFGuyTb3a8cmd1sN/oiJbQklsk4a8BWUDdh44vlJ3nQL
cu3ndDdASLdd/I7q7U03t5McQ6AI9zhtcf9uQ6DTLR4OQ4tRPJj0J04UAsiginPWxEvizHUSjho8
rzBO2oq1mPxwhuxE5U4AkkQ2WbWdJr2ZxBc+VHueLnfo6JI9hMJNWciXILqKe7APzVj/Fl5Dygkb
2KDaP8bt+IkPR8cIgpc8xJLng/zYrY5TpyLXVg1VCnJVl2tUv1WhBgC4eFExa5pb679YNi24jlWM
NdwteH1bztowAmkY/RDOiOWO41GCoJBCFikeasqhg1mxbZvhMhMzpb6vsJFiY09UV5+b3aQaUEIa
dFPSVlwmtQP6u1r8Bu8zPso1yjWwrmrR3x2G2wD6raT3sERCPAYV2jD96iagJgogJ4Cb8a3hFJiM
U0GZ6m9DMi+bk9UYtMAYg6dcmFHnCgyFGmVuu8lJgmgOEq/GKoBnNiXCx7Ogsd1UAOaD4dlzXCAd
5jNe5fQ+kPk1qius9FwVzYzhqW58qFq6G1uNt/fAZ37CUwf1luoYbleRQotjk1mDkqByLBeGyStW
RCYxI04BThrcAcWuKiSPCnepvw2EnFjvsAvV/h/d1F1qQi9MIAE+tU33LapGdjBu9GORQGajYOly
zaucmWFKhWUCoFL4OWKAXaP+dZH8MXCwFa3Rm9uCpPTtW+zPj7YTL2ENddlQKHddcnwEOV14DCoK
Bz/piUhkvF+5yWLNXqrwp40CBQIGGzJpmheBgVMZwCegUnBerE9xnDcDJr2aqCCHALAIexeXczj/
6sfwSJr+TUTRO4FSKwED/Kan5Tzv4uzI6WVR/UX10ETF9cGM3cV1ZV416pdmy99+HH5bx3wCnk4m
tn9zgdonFQGm5bPdZAaQ61I58lJ5gAZ14GeT7nnarnOVG9fB4oYtAzPBlBiD09wBhVZLH7jh0NDS
k+07lFzPglbv264PdSTOK2RXIAJWlozOS2uMABC8Bfjo4z8hvlfXYgf1QGn4HLuZMrRczBWw6rfZ
tfSgGGbwbSMubmdoQnvj7RBCsxVEywA6XmksjkwcmnB+IJGJjmksuh6YzNonTsvCY+1BUOBKz81r
umzJ2NTN62hcqIVXevLUEudeCPJcAZl6dDqQvT3RUdpsdjqPdZQwWk9XPmLSZBYqLl8vwLtC0eTQ
IH1vRcseQum/0l6og8LVlw6+JsVkm/haUZbilzICvcyVrSZV07SeOrCS5TTbV7n7wRUHROmxtjvO
leqSIOa8aOIbAxfNW67UPh5boQuvoz6AWozioafsQ9sMexnU040NpOwS0rcliZRjS2a3j9BiThpD
7mfAc1/AEu0F3YMEQkEfQkWdYCgdoXzEcLHXQ7nNy1k22kCWSl9EjT1+DdeXsGnmrAsGjqdyyPeW
0XQaJSvmuRw5iEDA9+CpVsAtNoboGlChnrE7bHicmtkjiR7IVxsysLRe/eliOAoh5gbSjrdnAk9Y
Y7aMNNPQLPpetmyYUD3VQYqANzOTmH/TDUKX3PXHj4GTBbs/4L1GVBCUDFIUVTR/jwWGwBs3BRFe
92Sh5rVL922mzdGMHm5mymW5ObQ7xzW0mWqD3A0vBWhw3CRpOAdxyfiUgTtdBlmwxq1eq2r6iB23
KtvVFxmPlue+2SuARdsrSBnAMCAQok4Uqp6h1JF9cGCyeVgN7Q5Rx+zZNVsEVFuXC7Sy7331h7Bt
P82NxJCxm9JZO2y4K3Sjjl4XrNA7INi4zhfgA6lZfRf7rNxx3NAuodFsDpGVx21Q+YAb+xhVbhHy
OcwCeALqaAqKgehjtXFz4DFG1mH2XrTUhRzD6WH1fSiMwxqyBQi4AKdDVcTCkOeVALM3bOaRt8pJ
zGj3qzdDVRob7p6nHbdpOzvqWDGn9NoNCMFWPUTV+rtdwaeRnZZ1X87CDW8SIfcmEAbqMgCc7dW6
nbdev8J0MCYB4LeT5G0aswoKKiuBnN30qWtNIJKp20LuR+F55Ki794BvbyuP37zZx/CEQ92pvPil
0g4ubxdC7pVNQLSmOQ2YTy4zZgfZjlhMwrbOKkzJB8GaK2DspdzqrkudHbtzW4FL0kOti2DnqZEY
JpTbnl1HVReFVJODD5b1oV3C/aFaoNDyPUrAPIr9tPS4/Rt/e9AV83PGZ8BSIxjzsKN1QlcV5ZKu
39UM/LFtpx2StKftNs464zjknmff1gEEBDfTN9f7wwYh8HnWfRqPVXsY+SyTLrSZ9Mm7ICFo5AG4
4sbtp1CS53iv5qJdq3dWYUome0MfpMFOpnDtA689xHjaDs4HCaP3sWLtAWgvwesPhHp2m+NSSbgp
NgcQBlAfC+6ZtJFbDHj9MfizUtcBbh6zQGa0Bk9B1RVNEJNSVsIHiJJxvriZdec5ZeoRB0SL34Yf
nPAgTKkBPG0CDLAL71LVwByB5escmm4GmiqvlPHEQHOa75Qdpxk3HChqTBaRBaBMINaDTjs09IGv
3dfmjLln2RFq/6P1ycFG4XjoowcPEyHEV+PXrm96g9r7qiBmxs9LcsdEp83FwH2bDFvSfoTBB5JO
gFIFD5DXbidP+0m1GFW0FSbQ+CY7cYORZkFY/3RrLJCdrEqq5jcfG6UGDu711VNEtj13VryvzvhM
hyiH5NQ2eoWMRo5Z3JS+U8+pXeGDkcHSnipcznWnPfCBQ1dgQngbW51Mu9skbPZmoH5RnEmw+LQn
cQl26rDM21GG31ucDKapcI3gI8RTk/U7rbO6rdUxxga1E2j/3CZQabsMIKcjCwa5/h4rXF6uD1Yi
mLYoE20IGGtiZW3XkkPiltYNmTPW23wdgHP5fVqJZs0m4nxi6tcQ33t/qeyisgrFY70B4OnsXh1b
YmweAHcBFNc5bcF9JjI2uSUUO7bgHZ5Q2gDW2zWkYQt03RslgL8CQHj7DgCjtaBPRTufKvGwWht8
48JeB7sesHphiGkfIbypsqGnjx6FBMfxgpPwFHDqSeQDH59AE2FY1EEAUmqCdhlUehDbzG7kpwSB
AekPfoDZPlifU8xtkcl8p/s7ecHL0lUQcvkQwkE4kY22eoAkeoLLQUC6b7qjJ6Fe8XE81OwDXpTx
vabASEWPl4JuPsYJ98SGoAz9FoNoJ6Osjq7jIJuLBNObLXS/bAs4XjVCOm6anMQ8bSJx9HzppvUc
M3yvISkHP/yIQzwFgedcWAeTRFDXwUFM9Uk0IIxZF0GSorUqcfw80aqPkh2z3x5BgCIxTijmuqd4
cDoYKHAYjnQ0EDwNTTE3cGUBHYXzoTsr3Z/wp0SP7dzxBDZzS55rTBQpW7ZTFMfv6ja3zq2PTVIs
X3GMqWkW4Oag4ktcVX9EE4h8OsSg+wj8GZG3GCjYCmd0HkkdLscVykEPp97ZAC/B4KGv89Zi6Uj5
JuRpE+1XJFvIFVosul7vcXBs7buKRXMIpw2PGY4Aqnxa1BG78hhaB0cBbnH9ATc6q14xF+tUeSNI
YkjRVzPtic/qs3Hr31SHDTSEfdm47zLkF6eGiBzElgf1g3mxC32UOFELcNMnD7BUKmIy5iE98Zm5
2UTjJd1phKkKtFuGR+v3JEDkYsP/6rn4PjRekGNYnEEsYFRqxtDJfA+DHondvN0hIYvBwsaD2+d7
jEs8hpK8lNyTyYq9GnqNqwZSCEEDsFwdg15TQAg6Wj0zFbZlN7hj1kzNm2N49dFE3Qt1wRS7dTov
61bQCU6KmM0aACO+dmzieQBnGw6zjp93BtZz9OoN0836KQYYmmpJ4daZB4kNKVgzi4kwXXq8Zb0g
oqzjJVcxLBOq3x+4i3PFgwoOO+UZo8oEZ5U7wwK4pIHUy3nkKaKlTKatvUy+WIoYjEVgobqvJQBu
iPjLbY3z0VLIbUATiHnKXI53TTugqXteB7nfMxA2guM13nFTrDq4wikms87b25R6ElTGpq4YpHUm
J3hlZPvduQmNR0imWDAf9oVfCLTaCSjYx1jpLbUMQ6PmUNWJdgsyx++/OsJt2pZgFxynz9UQgWrC
8bcy8uKHywLpjPdN7FCM+ZtTA1CEJ4+o/uzUA9g/nLRcszNr6k/Ljc42vv6Qe9Oks4DIdKtTYPNN
isPg2a+utAK10W3x88Iw2srVhVoN5kN/8OCcCuO2INVUav7e1co8hA0QEm+Rj2Luado4INeAmDTC
f9JT9LMX/gXsO4QBbhBlbIAG1wrIoVpFSlDzorS7hLrMuMAfvHxz+9cBGDtUTB0gUjxLiZwpJA+2
ep0tzCPWqXxIYWawSM5Q9rHz5M8bOIfKNmdfze1LxfQzvIlYxxpRStJOCWye+trTyQW7AFiiqbof
SLaxWRPHEP2EwA5IB6fGZZnao9X2e+DMXyPA/mSL6hMgtK/RWP/UD80r/v+oerN9dvXf2EDGIGX4
6fXRnnhjhEc1HleMuPMrbE6hA8mDL9xyopvGxO6We8egT8YHD3VmEk6apJUBFCw8mgHwwtOHb2iB
4C7ZnKDsWF1E257WdXcY9pugaSB/XU+Ab8PA40pYhySe0X3A7Rf9sAGFpKXPQmf7PbERT+uKTdSL
/mJ8/eSRhIAOeHfgYfurd/Bh0ake44P1yIuEdgUHAe9T065Q8azgogYDdkaCRlL8W9fh/G4J3GKL
95ssqvArIFy0xZt1W+sd7R8HZXJvi6EeXrhJgKncjDHxoXdhF+ghlO59j5xs032v/XpJCCQ+QT2/
EdjO8sZpJbQRdZ1JNbBnCSaSbDeeI5we9zAPa799BQcfQ1RdYQ/eNbQOUBgwZ5oyZZsdJzumDDXN
eKNqfDZj5C7l6jLInDt55oI9NTNA6apSsuCzuvjdFENqS96YhMOPERyE8GntK3SgQD9cyFq6tI9d
mbENJyE+ImeATMZz9Qh7BCSDkcERXgXmoQ+rvxHVMODE9DshtIh8DNRbP8IlPBUiXC3MR+GPvf8i
OvgdUsxhqgOns9L94K0VkN96eFJs+dEPweMEU3UKy9/L6N++3zgq2ptCxEIiABtvmwPenHrpH2b1
Ni0U1zjcnFMFvQI+2SRooawd7fyrGoIKGsNlh4f2j9wEPmVot/ELSX2TN/s7wL/YrJgwA8zzCmuQ
6Fu4hbEozPpvw/iVM20P7r5hPhDzk9/03jGaQ0gPKv1+Q3zGVWaqFqkw+2GtoXvli/iGyCMN7s37
wW9m69h7WyNXFFsL4iPuRpt0Dm5J0UFmEPtN7ocbPjIWHAX2CPxTMeREW/TK2yGne32psNWvPRT5
jm4wT3rhQWIDov4RT66GNG6XqWbDl+3B+ezbdPQc6PVBNy4H5VQ/yAo3BDQAILq8n1xsPxZoBNpe
0zQQ3rk1w2/ej2My46MD/eOcW+m8QWwQlpGWbzXZ+jwg2wkagKYYPbDfhDNQl9Ke/GD/mBxRFYtD
D8NAg2u02SOTBMtd1bxEwfweQ5eVCRIDK1gaXYpxLocVSsXBElEIARZVkIalc2wfJ3BzHmEeVIyA
qMVGoIPA225qBtNjT8tQxOYwuCZMeO1CX+9DuahrBV87Xuh+hKgQGlN6qCwovbgfMzq2nwiavGpg
NYmv2E9/crB66OaPH3XJ4jVBOSoMX9FqsEPsr40T1RdoRIE1av+yhDBkk1fVg6rm9IWsQ517c1tU
LQYYfTMsjlhbN4BsoAjPw6gNSF5gQgstK1cfJ6hA7QLJudWQbk/2wNV167vXbYp+aWSHnRgelh6/
HqgqOIBuvK3b9DyNAJVd78cKP1M2z/EHoXtbwA+Eywy8U9CQK74BSNK9vcR0bkCS2K/QX57Utv2I
ARVBwwM9aBBs2Riwh4pATl2r8Mu1y8knoXuiW9Qmhtwc3yv9qf0eU6SNq6KGM88ncfsw8R9uHewF
j/ePxjaA6mBW753KHuGNy3Zy2YGErRwvbuTV2PbW/VTrlhYdCWUqQAMVfDBPfRC+/O877co//RUl
IOO/Ouj+0UD37//feu0Qh9HBKnf32d19dnef3d1nd/fZ3X12d5/d3Wd399ndfXZ3n93dZ3f32c13
n93dZ3f32d19dnef3d1nd/fZ3X12d5/d3Wd399ndfXZ3n93dZ3f32d19dnef3d1nd/fZ3X12d5/d
3Wd399ndfXZ3n93dZ3f32d19dnef3d1nd/fZ3X12d5/d3Wd399ndfXZ3n93dZ3f32d19dnef3f+Z
z+61V/jf/9Jld2l+Df3Y/53+9Xf9v2uz+6e6+H922VE3CmO0bv/P26Gf/oz/4sz7rz/z5z/LoV36
b46Lejs0qrvUD6IYdXH/XQ7NYoRaUNcPndj1Iu8f6+zg0ww8/AHUkrj/Ug4dBxQpxdRDxtR/9kb/
V53fP7UOohD7f1AOjaRwtNX9Uzl04Lh+xFBTHTLmuR4aqv+xzc6lyhm0rrZ0Rqx7EUzBoXMQQeQY
hVqf9idRCLXVsfcc3co+fTIsV1fbd58gY5KjhusbCqDLoBk/9nVMmYk/lTDhA8qiURzbD99ETBHg
HtXFrsItq/cAKTlsP5K6YocFjdLZEuqcd4YkPWv3fAvRQUZsl8Z2RKz2hqIOuMefUVyBYB40VViB
xOp6XA6oz54TZMRvj57vnZF1q0snQPd0j9g7lOogUn4fOCJ6guWJeBzRmluMtPVq74+NsId4g006
Vhw9Vyt5l93klwNDSM4cZQ5qzdq6PnNKEOVXTxrOZfTp3jLNzbh3uV0QHGVRlZJscL4PAUzqgtPl
NCGcJW+1QLurXr5Li/6JbdoQ56kQeIEKorFQyE0JP/Y6WlNrqVuoCrV1vidVCZf/UnTrO8KS5KOP
JManXS6vZEBaUnyLx0Jyw8OGEuF3ysarqGGobXXmL6P65OtSjjH5pO3+tSK7F376+LK76rwYnz2y
CLHmbdNuybDuc4qQyfHZUQJxQ4F58Y35hqwf9AzSwH+d/aBUo3jFf7VHExVab2koM0ciehGhf2kQ
9v65Zn2IsL2wwL+VwxPfju+E85+2b6YCUeLmEYFQv1ul0yAeGRKEA3tAYOyZO+LLjdrnppdIg7Z9
d0ItXdxHXgKHv0V/QbsjmB2Z4aJDJ90+tgQVIkGpIzQSOrUckC97aTgSW9iGWADrOG2GbMjwHLvB
z6ZC7C9jXOR9jNhO1OZ66DSh8tT36C9DE/L8DJ8z2sQR4Y4CRRQE4Xdy4+UUUYIcafNPwU9n85ER
0NkC8ZgoFHYkHqUwLBHNivCdDk0TAWMpadFySxCD3OvZPgvGTyZSPGPOjpBvv/m+SfGtqhuktGn8
imlgHG+q5RLyjh8cUqFDwBnnDJkaxYR88wdEq5x3pEl3LlKhA3cdS7O3381Au9SvSYSiX3Po6LYg
Hdh5lPswluN5RGlruMSXVcSohEBOT0UixAxx7iYTyp5c2X0icrPKZzt/g4n+0a312fftZe0CxFC6
+ndnPtZ5clBA2QbHyGNVahuY8pEzNuRIwG5RB4/wwQOih440RiQCuprTXdZfjqKvIaIWglWheZB4
c0l9lDgM8rXX/k+DjkrkAHuHKTD8OUTeIxqkkFwb1ihrn/2nZRZ1sRCEH5m9cq40HJqD5eTnLrlA
OmKFoBjWlYjSR1jRgDADsiOvCwGcrzuxt8SD5oUgCeW0M2TqmqU6ItUgRgnu+M2GzZQi89xmRiJ3
OEAsaSiiE9LukUozHjUfyYX04YvD0GTRNfubqVuG3INSLrtEkDpaiKgYTlFUI650EqowQffJ2+5Q
G4RaGh0itItEaHA4uusQpDNiuBJ3pEVbk+WIsqUe3S+IkGYr2jhCJMcGskPsujPSbx3qIqLnPdLV
K7IrOSpC0Lnhv/etRcqknHReuWQqRiIZ4tKQRzmaX/6I9hzVhK+OjbcCqQx8vbSI559w+qTWoKLG
jk2m/OibGG4VjjWyAXZxdbvtZdZ4bGvETSXD/lghDZooUYY9sitUHbzyWEfXua6OY9/OHyvCx+7x
oP8X40ErHjyHG0WQaIv7MxKXLmSIAYsQJequ+Cqr/b3rXZKGFCdEV3lHioaNfrrQDbHntYc8HwQ3
hujvqnCKIuWa7FU6W+TbciTJqZ67hwZdbZldxuDCkD3Cad8c3GCOkja4lZ/TT+2NPxVHV0I7dr/6
Kv6BHKqHzXUfGuSdeERljiJ436r16JphzpltX1zE9uRGBDUagJD12BN/OlRudY0a332gxj/tw5CZ
GuHxvjq07oJAQ/XHgGEqlmYfr7XXVejE6mZka/r5FqMbId5sUdlIXpCc+ib2NndJSwqLHtIjJ4j3
syp12x8RCelVj8Gz9KoMKbJItR8RsTIrtBQ0yJ1X/hjmbuUsCfNR/SORX01Gfu388ITbBWFRRKPO
J3TPXT8i/zuSD6i3GwrPoOxi71Zy6FbvmxvF3xhbJWrO0ZmOatETMpJyhsyMY9MgcR/Bg6p22rdt
Qpvbhohut6UqIR1FLiBKuw7WiT99XXFUPdTnaoiCJyfs0AVpHYZ40biMpvVidf2GhL/xWPMG00GE
kIy1d1JjvSjbaIf/UjSfvBhx5FuIsGsdIJPYDUOkpvAQUZsx+Y4mEufgzBg0kCAsdh3lTU+/+2H7
bkx4GwecozJopVsnZLh3dVtuHDFSgztsh8lvzmh671/6jiDufZ8PIRHRhTqIvmrNgr8XORw4M/0B
IWlqSrdAoN0aSVY4Vjt0jqGiove67y5f/GxrSYcaFeqisQSFJ/ar6QZ2kU6LfhCvRgUat3+Qi41M
yaHkEe7OllL0hUaf7YxZx+qv3Y8/OrMS5GwhhIr4w2NVrYj4UMiXc57QNveNTyE+dY1oWIHoyMcQ
0SbI/iRljzQsw82f0TuSmYonVgXewc4zOuWs71wsIikTQvxLN0lkIQ6Ibw5mPEbzECKycEQ8rUCN
gLOsIu+6kKLtz8SJq1GDNQzk/B/sncly5EiWZX+lJdeFECgGBbCoRRkAGzmTTndyo0LS6ZjnGX9T
y/qBWvQ2f6wPoqIzMqIlUyREetFDbCIWdKfTjAbV9+59757WcTRfDG5KnQBnviaNBkLTXN63pryU
YEd8iiwVrNCTq3XVKKPy585j7UxI69Wo4q/RMuTHZdnow/q7k3FLlGbNUevxqa+sfgkJZv8mCHwN
yew3rvqq2+VuJU/WFgslAbgbE8COogaXaC3HlRr5ulZzdSqlsINcK5/yHMxDY5oBefwwNEF4+NlK
Gm9bdIcCQiABzFYeeG55RXq4c195ag4hc82hbdvVIR6q5yQiw02367tpQ0dWGsHpeZzfSo30NJIe
Nxhckj3MWt7tOx3UJ9FridE5t01jxed4Xe/gUGpBzYkSxHZsEVHTav4AGQ3Ojq2FANRIJ6v0+wHs
dVAXZFcCTIW3HtXpLaeUV0K7Hqvqxmzn8b6R3SmfTtIpuhTCx4srusSHEpNf5oHAbU9T8UknC8aH
KHhjWpRl9pzV11E/cacH1pK1wb9Ih7J+IaPZz8xahi7hheEUL+kt7APYG7YFY1mLv8qq+0gIp6zs
4ZvMmpYsUHkdqc6htHReMxiwIJeWnBAwcbAJ/SER6MNdSbXUUmLxFiAhZ23I7UfRrkReq9YKGjsl
WhRelD8CLtutUXPTzFa6t6a8hejWfl3I9xQ8f0WUfh9L91obREDeXA3NPntYS+MIRNYZk+emn26W
ZiF2qDbDJifazis2llsJQqd2R9tXQt/1SXxp9fjNKotD4vmdYQVig06X0b07maVPJN58NO31vKwW
IX3W69Bv5OmFgqmJgf7ZsR6BuyHgfSgy0o+GsCN5naPFO8JEs8hULr+ofn6Scr1z8vW508/riRDP
N/LuiYDKjH5Xl08boy4B+tJ2BnfCfAs5e9i5Q8SzMLv3w6QHpu6+xub3tSYiKF9acCpxccMvhZDA
wet9jQztXV5la7CYCWQ8PVgyj3OHSCxrdMGJxW+2/MIHRPMbDQJVL4k4Ug4ZXyA4pCVAtM6vLYlZ
xySpl8AzCPTsh+c8Hk7aSIVDvlbv65PZAz/n5elB3+ZBGmV3lUO+0eDG744pfJOwcto2YAYLecjk
9+b8Z3TPejldBN9WNbQ+NWGQRpGds67aV4YOD6YaTnZpu7Bxihvhyas+1jseIQKRdELhWkt+LB2h
mASIVX6bJHagVhKYhEoXuqoHz0u+Q2Ht4LuJezer38befsoI3ib2E5BrySsk5dPiZdoHJfr1HEn9
3kr2I0nShznr7pvKqwLdgSMfDfcZKatHs6WvzAsYcxt/Vw3DJ3SWs5Dqmz0uQHtJr82diIY8p9/K
3eXT/hllNpUq1LTy2ACX6wfoI3A/DF2Hdjva4bwSg79q2rKfQWj5w3yZovbeKusojEmlT4bSpEOC
rtm1hMHlkBEIxfbKw+R9EsHsFhr55vEYh1pCgh2EYd/I+uioJ0tYOyowzbEI07Z8nAoTws0wXAsi
AzOCkC/Sa+V5As23S0rPOlkmfKtBmOJQiqcYzWD3xwOfbniPP5vfS0z/N8Q9/UMxyhOW7pnOP9Oi
LlXx139vq0ILu7X/bKOq+Hs162/f4L+EKeH+5FlCep7nCul6lo389Isw5fwEpFsgTLmoUAJx6ldh
ii8J27NcJCPTcIWBXNRVQx//618s5yfTNDZhSreErZue+MsfEKYsC5Xtt8KUZdsAZaVhW6Sww934
rTAltTGKBp4zMgTdc2TYBM0azVPWrsmx07J+pyY9J078uloNWGRQtg92+lpbHqXq0ppBFkVfrNzi
4CCjlCOh9V1in4nFJk0fwMKW7rr4az3cTE2X+UZpy7BQ8pXDIjS9zvNdb+VEdPPJH/SeKEYN8Ccy
S5AbhrubbQvshmt9aiq9I834M+kW42TNAyHnY+XL3vwamxMRsuuN3cXHWIzcotTnde0R8ipQwkpz
OrQRB3aOquHP5hgdU4CAdqfAVE83zmqZ537IuEkcKMKV8aoiYdxoHEvakh1tcyBx+Z47fgo50Rqq
yb4jnpW+exrbvaTToN2w/cgAlWk4jdhNMEK6xnFPcguTnSv5xJl7G2UUhmY6dGRlAtYTLlGLtnUp
c9GdAQCQUdxp7telqOiOScwOEeluSyeFl57u1v00SbppEBbLApe3dKJz22sAMuHr9JBkQJdQZ1cq
9DIUtDLu/Fl6PzJJBC0hivcWHLZqiuO90Y4XVy8/moJvo0v9xzJlD6WZ+1BdS7BF9n3j6HPYxc6V
m5fVPmrVTWdDqjZamutyts6laRJ93kORc6BUrUhlfldLOv/KgvaY3kvN+l66i9ylJtePnSy2Pze2
s3Oj5d4YKJvMPK5PzkqaZ9HI12md74t1snxlTU6ozzLbLZXbU820p4wC8DgZXYaYGcMtAnc2FOJG
za/z1tXYCXQlSZfjNhqQgyxUi/ElGorimuC9fV/39mECnKm2binZ+qZp66DqrZcyxWc56mCbi4gD
vAg0kghXmi9n68II+bwpt77M3Dq0euvVxNa1JSJ/MLc+zt4auq2zG7ceL7WOCy0fhMYra9ZeM1pB
1cCRbmgO6+S1NHTvXBgLAKd8Qo6x59O8dZTx1lsapMYeeV5IE0R2iHSAZFsnqjjwq603JdLYDfqJ
o1uAdiZnsvKGsxM3d+ux6ZP32VlfnHU9yro4x4l+TprqOnXL/ZLnr1AJrsAvX63qpZDtSyrNfVEN
fIQIZ54E/W0GhkzW+4KccKFVBy1xzxIZ0OlhjUZQNBsL0GkVWiSwa2b2ORZy37VzRuj1/GOp2gug
RJqE/uowES8MDInqTdOHB5dSQS1LFziAJXb/2/gcU0Q4MxnMd4Tn31vKu7G1EUahoKxCnn5vchTW
NOmPhely6RkgoP4Bs0OCJYfzrn2bu+az9rIw5swKjFroG63j/1eAhz1lMmjM+jGbZUXgrjjp9Yth
/Sis1TyvVVKDURaJz+f6rk/R2DrREC+6FPTWuq2fDNsOplE92zXqnetM31ScqVsoIV1EPC51ZsYH
Cp7cnbPsCj2KoeG92jAq9sKjXIVL8s3VmusyN8mEl8Zz5Cnnzm4IsNfTB3rmvgcxm2SNEc7afEcU
sV90w+obSflSVrQja15VIbiKNMw1F3G56QgxmRE27B9dph+Maji2o23fkEZ/pwCTtaSTZ/oY5OKl
hpm2X+xWP3Y12c5ad5Jf3dE4FL3Z7r2JpUdjJRS/mKJgNKsR2Ekb7Wo9QtqFhh64kVp2aU2QuJ4B
2lkEbCWHhFtDrveZcx9VnNp2Coaw4vFQYAh6g/odGV5yDpYwiKw+Paxi1kFjqS+xRw1bky0rhGPs
JrFp9Fp5NyVpH+rWtW72VKsdILs/i7jv//qXn4sqcLX/rIp7/uzWuv3rf/ymePv1L/6tejOkjptI
HrLuOi7V1q/Vm+6ajq4LKjHbdARfKav2lxLN4q94rqTks3RKq1+rN/mT41iWR/1mu6bnUo79gepN
iv/FVrRsh/KNS8jkyjbt39mKTTGrqi+cxl/TYvVNUs5FtRtpOHZaMyEUtMS090YNcdJczF2akuvs
lemu9J77Mf3hQM7FDqgV6dozupJ5FQuQz8uwtFgSb9MC6ED2eFpt4t7bSbaPwVDSoD40nolvqM+f
rU1I+loiqNXqKqO18waqM08TIKq028Fax2CYhrdcFm+z4fDoCQO6Xad+DNrXDM7LLgPdDjsTgdEV
F7u8XQ3noJb8Hh7Pdas7d3FdYNhdLem5cBDyFaBvf/sJXONp5H+lF/O10drPdXUVw1vwx8AC/OAj
1+TwD/oPvZCvtSqu+/6bMyDWRf1Q+F7kvk/CvCb+n0Rx9aOUGTztQZ4WiGQ/vwQCqy1eR3llIfwH
o+JVzcazLiBqpPxT/SqTvWySo1JVzDNbtqBCbZyqCCYdRFEftO6u84iLp2JG5SCxf/Q0HJD01i6N
dpcshOQnxfg9dTUKwL7z29Yr/BnUhGve59Z0O4NuKKt1Y8dGL1BNsyBLXMDD2r3cvoGjjZ9lxu8V
K3EnE7J94eud6DL2eqtIb8bd6I5w5/drxq+2t9SwsfsaH37OY+sgL2+ocPll7vLvBld3Plyjn6q1
Phee87K9b5ZZPuqOC9pvgUsGCWae9B0UnNG3KrF33BxgVGe/985zHBH5XI+AzkX/TXoTictyPOsT
L75dKdaqZv2wm6Twoa5fw0Uc9R6kJMqx71Q1adlgiSh2X6HPXLI+fS8WMJ5aN391k+LWnMij7mM+
upn7Bi3yiejjdIcUqlO/txg7+Fi7eOg/XTTk6UIsMz6QG9XoO8Ztmve3DgzisDaMd1Wtl0Ya4Cbt
Ehs8H99Vl168vHpbnI25Nm+Q9zH0dE8QRm29tHB0SA0fdxU29s4ZiwmCrccvVe3WVS5oA/CpZjCe
pL7PfWh1gLOkqaZjlEfGgX/kSRtk/pjPQ7QzXQw4y4GBInoHwgCQDzmmmHudvsBare902g4fDgVK
TpkGXltcd2Z+cii3U8o/CKZ6uo+zx3q0Xkjhbp6bmPh3xPnrJjGbm2RdZiLMqw+ZKzhNogm1xW74
CVPK26iXp9Xw/NL5rLOBxwzyR9GtV9xy74bK9OOKp7fzXKRUUcGjsLkBzbR40xWB9XU73uY1kVA1
/Co/buzZn/N8DapI/GjnBNKAmc1+NM7XRd46YdbowyGuW/Mmn8YcF6a6G/hIJa24Ldry+5JYdzqM
VFqR9MaJtfq+B2mIYJS8OiWwLigw69FLtc4fDXBZS9F1BztLX/rJDt0cW6EqTaiaTnETZVCojEg/
A1y8ia36xQQViwNwUAUQUwWrNHJRgvHVkyNK9FOlpvlc6fJsbVeo2C5TYW0Wbxfq3LLRMoIj2C7e
hhs42a5igztZ3y5neNEpwwZ16Wfb1T1sl7jGbV5zq8vteo+8hfbMuVfbxc/4B7VHCTsvoyEd5+6Q
rTEvha3ZDQwu9t1WRExbOTFAvFW5NtBhU2pkDbquXBmE6B3r2DiTIND9Y956Slvk98osf2SMl5xV
lXxJ5mYhdr0+j5lKAtMxH1Se+7kR5/tVxM4hWeNQrgmx9hq0R11aX/jcI3Hb33I6ViutKt+lCzwa
3oZiN/RDbmZ72xMXoONBquJbC2dVr5HTdPk4Vv2VV66+MuWd4eG7RGmmA7gA3KsJovSd7r5zABuW
8wle4aWuUgNGjAs6KwuNhf69mMzPAfJXNV3cHmu26NsEGCywD5V/ZKr/ZkbuHgiPHQzu8DiN0YtU
Ocw7SE1+DPiD9lTfQbMJdQMNVTrDIz3XJ/MM+zyWNO84Yw79TJaeipW3lVsc7FtH0noxRweaOpgV
ejxdcof7xQZw5aF3H6g2G93oad3404vTVoeog6HF0QOqoehvSqOJ9nyaH2fuNfA5cod+glI7QhDH
U7yr3Pm7UU1L2Ez6Qebjo5jDym7f9CQ/oR8/GBPg5sk6zo1ZHZ1zbjjpbmmaIszN5CLtbDxm0WFc
QBs4q9oLa3kf7FQPdRfsh7FRZSzgTLHu8nA1gHvTdbXPi23gVhimBQy5enJitwHHZAFhMxhLKGli
Yo6BmnecTytXThLj8qfTvQ2hL9QgdvhGB4o8y5tTY7TFPuPDEbogW27WghGZVJuz/dCVHmSpbaBG
Z8qjU9YFcepCM175o9N+tImc/cSL+4OrdP0KQ/QyGWW+7z3XCJMhLoNWKt9Fbz6XqwYqLHV9x6i+
m6uhwJGX1zYE5P20aniRHcbJMvMQLS6gWw9eR6QAfJjSc8+480YQ6xsBt4rzAO2IVs+DUm9jFmkC
bklK77HTIhwbrwD4JjvBqSaSxzSPzvNopLd9Wp+0Wb4WY/vEHbk3vEPhqEeIfLbfVvJeTQD/HG8K
h761t9GOrWSCD2HDtEgLXJ1B6et9bVi7Zi5/8FlHsHfm3o8ZePDT0rueAREG03CnT130pkUgO3Wn
gQjHlb90BeKFsQar60GUmfnpi/J7boGHcRIwJ4Nqk11pdYdWzWctLqsr4CLG4kPizdrx69SrZw61
KFQTsj8PY55vRUZ+U3T2J8Tr5lR17jFf+EF0UOCGjVHRzMVLMRf6Fec9EzntZ23HDbDsKT0I825N
YtiyHc2/W9T7uuF7F+DLwbLm4QCvGvUiuZs7CGo9CC2so/0Uu3Cq0hX5Hr2/dVvwtzy8BqTQpAKT
lpmedexd2zcjiLDzgNqV/4yjKmNO0YZntzfM/DB1aX7oQYRjFKTyth8gGv3Zwfzawej/rIPZMddV
fdf+7f3tr/891V4/YT399T/Kv9eif2ln+C6/TEkaPwnbNhmDFKYrHabs/mc7w/ykLj0eImELKQSi
86/tjPuT7TIg6QHdYcBS6ujUv4rR0hb8K8J25SZ8yz/SzuDT/F6MtnUaI12aIIANfoyt3fl4e0jK
qKOp+xc5bz9Y1As/j2C2GUr5ejLfy7o7u9RMEZ3GsdFhfia9m8MX03ZlIj1/tG6qCoW6LKCg2esS
WAVi4yJtni1rOojFvB2MiuKwiQ+uEyV+VMsrTuSzIcZLXUMInRi/DNeJyzjLkLvjbIj9PvF0Hwn+
tqziS6rFX/Rh1ij+wQONPUjaxEXeGHqERlzPBg7QnvmfZIfWipRX15eYP3kW/aVpUK6i6CpxhMGJ
NQ+IgMWXGAbd3gOfvsNHfy8l6GZ9gOKD51m9iaT9gJ5L7xSlTFd2WbdRWhF2940poU62R6t0zcPW
iGh9V/JUdqfEKVqE9OpDbzoYY50K7Gp8z3r8fCsREIcgiNXLQ5Fb70XMbQRAtoOajhCxmuNHClUx
bNcB+tT4UBrxAs+kX0/IIc9RN1qhqOuDB3jUnLwVbOF8pAq87mvnZM5C0h5aX5wktfxKaY2Pccg5
2E7NaapqJNubSKUHZPCjbBguy8r6yVyp0HgrHtvYOc+Kbi0y3V1VeYepwEq1pXgUE52CWVrxlWyy
Fo5MmI3TodHMr80MMUuV6UtaLoxn0bczsWb+aJIKINFQ70yruc+s6l6H+HxQIPou/DLbGcRhlTNV
MsfUKd45cqoXr2IswZum964Z612x2BFQnz4cbM3YwQB9SAVC6ZCC5DZPcTweAQAOlxrgJKT46lpW
/Y0p18mPTYBHQu9fdSmw8bQBhPZg/2AmLfW5LhWdFO+JyURJYj2O9jvjMtiQxvg2uuOD2qbqsFae
B41RJV0DiIfdQFE4gHP1vDe91nqcxzWMi7gIyrY6umjveWLzPlvJeCi8cT/GzNa5lM1rNV/EPs2i
JHSTlqO7KKrtHjvlph0FpYVOvxgp/URXMXJgIO2rwoHtc5k1O7kkZj/6WQ8Avk8LXzCsfHaLsLJi
tRs84LkFcOrdquezD1kVVDduRaczV9y0ag1Xx4GlNp2liYTel9a56PTvuqieozZ/0Nf6Ei3m9Rgp
Ewez/eQ3Au13DYRWzr7XMqtoWdW7Wo9dO+G21lk4Z+OjVcLnbMYs96n4rs0UuJ3Xu4dBJ41LM0rQ
xz2vr+4gmYv+ocuATQ7UC7uy50IHJe+bonxC5Yt8zW2V75lu2Bmgn+21CnKl3B0IiOIslEV3QS20
ai7PWdvvHGYVbw1NUIN6vq6ZyZXevfMmX0w3ifbDRlC2R4Z3GVG0oDGr8uS5pyKvxj2cbwV7m/mB
xjjlwOsBVI8PvHEU+H1vBh6j1lbNeGCR67AgXSpKb/gAjnnb80Qzy+IAsNWjjyXDYO6yaycZafXT
/msn4MVN0VdM7tBu8yhs8/jFrCdA6bkAQ7f6dT3P+0xQ2KYTX6ogDSk68in6APwDzbA2v/VmVx+R
MuXVaOf4c8Ie/a5axtdMvVUS2Dj8svvuz7g72jGYUbdd1ZYXow+s2vARYPwsTm4kDV/W40eMQz1d
227lMt1a1buoMBi3ajuO/mq9KebsBhHI9bW8Zt4o5iyOnMWfen6bpY2UMwqx3IrG9o6dPn9POncX
cVrs285Jfeqyd5NReyp420Yaqz/ybjAB35u0Ac25y+rurh4XqKy5/mq0yXtVjPQ/DC7gKXnfCxBj
jQgm3S192TLep4HVpnGZn6ZctTealfhxMdCdGIyidOh5iy6eOrhiO0UtWZVuFujyz7i7P+Pu/oy7
+zPu7p/G3TUyngIj5/SIMNin8gpb73FeVLVfvUUHHtiGlhw+BpFoR6Oh95ytAoE17sLSAlwsEnm1
NBlJ2282lxJGfNyHMFj3cdm/RxVzXvq4LLea8bWOvTac0/F1kSnDInFisApV3dWpd63cWtsnwDV3
RZvZgVv3R+aPT5OTePtJ5k+RMYXuwMxGPxr+UGOi25qfGODsKzamJsFtbbuxnyXS5DquLd8V9c3o
5MOpHFwGvJfz0KUnfjD8H8rruXufaiqUtVaG70wUrW6tPPQYiiqqJ/r8OPmRre4EibKCherkJ7NN
w1jweuu6b0PNsnAqN4681jYXoRjba3tDXTGmhjI47rdhl4Qx410BDjJx0vW0FiBo43S8bmuBHdpS
Fo2RjjTHXeOVJXp2ZqCfyfbaUHG3zxK1Qbv7/GTPu3leb4Z2pDgoOo1hmFw7tqq+kiOFs7dmb8wS
qk0IGIOKMcfCLC8J/EzWLRqj6L5UgKkfUkOgZzonmp/+OEQbVnvpsSFk4jtJe7DMhbWiUgZ2gu65
FM/mXN2xfGX6npc9wEdeglW3QIkP3q2qKhmuY/7QqTEoBfO2Jftj9qwQqUukzjTZV115NuIWyC67
bDGDWo8ONY+k8JO6xlB+3B3raHGOYzOcxjZ50cXQfimUVezz6UWr1M3P3dzK7B4Mcn6G0uuZ9Afk
67jMVlg5jnRTZ98ZHUj9SsdbUAkcYtQvK7Zr36zpDXUjQThmCnfXzeOpU2L2xdzGe3tZQmukHhxn
A3uCCRSBg7sbo9bbpyLauTTHwH/R74Qyb9Oy/O4tLlDrcfCZBURmN6PR1+Lp3mnMOHTK9jQusKG3
sTBUuLtEnN3UK6/cxqRHMse9E6tXkbMqCCjWNOcSzScufT0e32O61cNYLNdqSqpd3lXNbi6q67hA
EftTW0FbQahAtGAO7x+vmx6Wv/5nq13TCJXaY1W31W9klb99g19MYucnz/RwetkjFVLqm2zxy4if
/MkyHNt2NzvYsB3370xi9yfcQtNyhcVM4O8n/DzmyR0LQ1duX/0jooqJ2PPbAT/D459nHl4Kxglt
d/v632kqo+XWszNOrZ862h7HzbcrGPGedpwitWfvUejFYUZ9rwt7NwrFWN7KtNcYypY53vEepDwr
acM2s4Dssm2KWvtxLfasqe29qjpZkqmK2TwmEldhaOGAs/YAMLZSx7/7Bdz9167sfyuH4q5Kyh65
B1v996/EYiOX91KYWPs2wvNvX8kQ2QZT2NzKLfMTDNabT712bmuvfcbr1fqR0lybWAXpF+bRkezZ
AbgZvSP2/aVerTJ0rFDv8okHu0bjcOWRetpg9CpP2KXjyFrXb6DDv/dslIWaMzGV3Dvd1rPBWI1/
MLcbaEwJEWzABLP+MQ0zSnsa2pm4xe36KCPIy6V9qpORVSF43qZ9QouZUYuyJy81WZpsGONVO9td
jYtubGIv3WrQKP2edQDvtCzypKkC/diwPrq2armw9CFopONrs8bG7yQObHgyKb9k/NNZRzvM+q5o
F19s8n+JD6ClGAJyswZqPIJ0MwvmzTZINgNBw6QNPDZb2UQxkUZMTOLNcOg368HuxLsmtX2KQe5n
5aGZ2f+Nm+ySZFMRxoZKd+OVwO4+mq59HPgJTJk+dFNxmtrhzTZDGxekxg1hnHEJS/yRFZ/E2QwT
5syY2GT0c+dF0TWv6bHY7JUBn2XeDBetxXqZNxPG3OyYejNmcNfczajJPbZ15tG8lOxhXeLNzsnx
dfLN4Fk3qyffTB+k6ZNg3ytm0DTDFepwh5rR/rRxi9xEskrTp2G6VOC2cZSMzVpiuRf6ukpeelwn
oRU2u0we5vn0DeL0h2QmW8GVD5zNsprsy6DrJ1XJT7FZWi7eVhap62ozuxpcLw/3q4uWGyYx7u3N
Fovxx6axBnq9WWaG6d7xyfVXNVxV0n3sNnPNzq8zvLaayiNfzMvs5PsZL24Y12XnbPYcc4EVL73x
GVf8tszTjZ46X6ZeDv7SlQ57nkkIstlhyKjK9x4OoIETOGyWYI03KAuWw4wp+9KJVJyHuflh4SNO
m6HYLB/1ZjB2OI32Zjmmm/molNfuO9s8sD3NLBRDlP66DUf1ml7u6/Q1Z2pq2sanNBWkeXlnaqm8
QYs56r04JDhOJmNX6zZ/VWyTWNo2k6Vv01npsHLPMbA1qGX1F0a4Jka5mmpipstN2Hoe/MrIHyRD
X/E2/eVk9rNTyWKXWd11ItpvdR41u17Eyd5YX4uJndnR4OJdsrsMk7w+9tukGWKttk2eeYygschj
+5OMviqLX6OKxameqKn0cZAbGjrGyWeYbZtqY6+vDpjQNM8Gywy6+SKYf8u3QTimUB9F3MgA+4wN
tFwxuW9qOOLaW+rImiW8+MXIhtAZvHbXMVrt97q/xHxu3Prnz7Rlci7OamcWZRsaem0FSF7Cn2OP
WWGr+9qylrCbLCm576M4VG2e4VoP3zxUO8pKlqLgFd8hdnfsOz0OenJqOrNFaFT54f/V4M3aWDHA
63C2qOgtJrH7znhNF3WbT9VjU370Y3bVGOlzndf7vHOQSC2LX6kTG4yoGzwTxtgH0nFUGGXbSj+j
JWy98YnvlvXGHIhW8BplXPqV+dR0YN0ikoJphxko9hwBRZ++p5Pz7Ggr6HAmKTLDCfRyYdZAaGpf
tS5mazHNl7mqn6i/kQHb2T7nClNZwntfl7w+1ewva1Os7eY4xqJeT5lpaqe6fLbV/GVS3hdzoGz0
VOaLyPQeoloAsmcSis8rQ4iKw5eaQLse2pbl1k4GERM7QWQoccxkcqNY9OC2RrUXa86CaFQgGLYY
oPaq/g9O4iwcvOiW6ZaFxqtLr5PBH+35eVacO+xy7xN2q9zI3qV9CaW9DaKE3VGUqmoZCGfQAuII
wtbSw6XO/HI5d4w/dN+cojlO3eJvl7JAQh4LN1RJFYopZTRpPCQumwf8xRhN1JXtLivYw/W8vTZE
Fzu3mBr1wiT5jv9yUJPFL43rU3txois1d0HeXJL+yaJPmBKGflYk/FH6espKWtsESWbsc0uF4/pd
m3+MbbVrEftHxbzBuRuzXU9NPsz+OmJt5OrYJvZZZg6+Er46fUhaHLcyKqt0f2Thvq7iE6MR18Ua
PbSqP47jM/PaYcbCfqzvKBICe3gwhx+sAfZFGY7s8y2N922o+KwveeAsH2VX0Em1QaLKgxh6P9F0
Zv+q3VbqdTGrcNEa4FcEnNANYPokCkXpnLuYkUFpvLa5fmy0jOkkVkXd5y6S6XHApk5YgRr0+WBZ
zcmo7KPB6ACav9neWpH66unyoBd1mIn6MtTqVPA+Wr06sid3mOciHBkNJ3Fk35VDmHY/IqNkIMgM
mEwKLDa0dPbyTO7hkiY6kQXa5VXDu7w6Fkf0GpRRxlixzpxbucutmJuiDruURalV3UcxW6kxZUGj
U0xVvhOxjEuqgmBre9xnRrFn4DhIR/VkumK/DJP0xyindSX5I6zmIVisrVJyCf6IF/T1Sh7qmPXN
vBldX0z2nc22cmJ72iFnwII9au6Q0QgWYxh8WdxSNab8sZgeXtmOrzcMx7H5yciFwiRJWP+Ne8Hs
A697HfIbXapdM/ZOuOry1A/ELiSp54a1u3zlZLj8D/bObLly5Mi2XwRZYAZez8GZOZPJ6QVGZjID
8zwFvr5XZJdKpdbVNat+uldWepFKSip5BkS4b997uSjIyxD6uIrn6mMxCTFTBi6tf1KOcVSB3x/r
4Mpul2Ij+v5jbdJlEyT2hzR9/fsadKHBeaFaUoO3YOLIXnz3xQt9ADDu1SLz5WwTBJETU6tMji3n
H0N+y+1F5PrJp5VAKqj+wrf+hm9lYhpG1s3qEctIavt70sXBNq75VjhGSJ1qOlwdFmCZxX6xXWaB
+V3Rmw+5710Ry2GE6JAM6iFk5GlOsqJigLv080baCdJVdex99dTZ2Wsz2et5dTGzMeHKb+Ni3box
ZW5oeG+hm71gVUq2TFI3CW7KTT4RRq4SZzuMKXrD6Cy7oe2CaK09M6JSiQk8eyc8IGk05YfGNIzt
IrqKoMseH0ZCzj8kEUFqu86auyV2j0v9jmJCkt9XzcbFtlnYDMy64NKpZp8XGY5hYlNb13CeJv5O
srDVm19YxW7wrNOfFxj+Lanq//MYITiHkA7232sMzx/9H70aofnbT/wuKtjCd7BoWDb5vD9YNUzv
b6bJP/Mv1yEH6GBz/4Pz3AWl5TsusAvtL/+HVQPnOaIHv5MPdAYF40/lBj2hm+1/AlphOPcFeUEP
bpbnB/wSf5QVOimdnKa25ox3r9Jy6a4oZROss+JGDmS2vJqzP+zEUzcNl7nndinn+lIP8qV2KtRh
c/hejs0lLVNjXzWLg7W7QiEmYM7wOHZf2tEG9mK6K4k+gsDYWm783Dy7Bl1jvGQkhlOTUPnwqTxZ
b2VVmkfhD5+tUWaHUqi9neKKn0oa/KDFeDu6ub1hsH9bKW+vGoK5S44Jvq1fM/x2m6WqzZ2sw/BQ
9SlJPNA/Xl7ia7K3C7SsB1uO7+BuuIvgZ2zlggYcxkazWctYUnWOI36JTj4QhKawFMHXXDgjJ8BE
7G8dhz1D9XGbDVgaen85OX2z7El9VrRSToALzdo56pSplTDY0qGRjvCQOATMTYJnZeN3YXdYpE2f
7rwvE210s5gv7WpCm3Ghk+VLe7SjbjT6y7xu7CbedsgCbVAv1AOxt/3Z0OGOuuIZ5yml2TyQk/wK
lrG7WGvf7KiHvMgM5geV9uYR4+vOzbT6HMIR2FTGynQ8OeQ07NWKN66srFtZYoyFTFUjqXozRdX0
aBb9F97lraMG63q2Ygen2fIctJa3wbdZ7GSqNrUo3KM7GcammP3HGPP9nmTPfV3wcZqDBSkgO5lZ
m4KioFiSk0lKMk53cRLscoUsmvbZsQ34HFOX4yzHg5dqM55XW8O2zXEgem3708TNN6KQ31emTwem
7Xwxvr4+w+BnlRP2Xm36C3H/tbgAG20HjGXyVBb8Zv2+wi3YZeH7skDFypL8NsdPWGljoY/DMNZW
Q4nBmQgRYqu0MCJajjI2w5yKbZ3RMTcl+IiwbZm92uBRbA5fRzsaO9VrBInstvRu5SYplR3NZvJQ
yCDHm1hfd2FAPTl0PzBIw8mokysKyfRsmBR7c1lFSZrZuzofi72ZxZdQ2y8zbcTstSVzxptZaJMm
h8wlaOyLNWGGXrSRc9KWzlybO4W2eQbV0twU2voJ1QTZnJLO1rZQCccN2xJWUZnP97ErmS97tXmQ
ynjrUKBwwo+RkHnHu2V99z3IFil8q3Dqw1Maqvv+F6Jt5RYzRWtd+j4kbXKE4dQfZvSv3J/oACz3
FPvFQ4tCFljeqUYxm3PEFhS0X54PFDVDfB/MCc4O36UJxS1BeWs6OCtCDtFaEGcZtTxXo9OJ9XXU
st0cGsmuCktrg6LqHaGxPYgQR4ytdqEDEySXzmU1jzNqoCgXsmvB9C56blAfnhbe+o1Rzt3zYp2F
IZ6qhM5z5KIL9I2XcvWtDBo2pmM9IQDCyCCttqnsdm8XV6W+N4nHYDDGP2QBH9gM3OCLc6R9vSO8
muMlDs+dvoUdClF9K7f6fsYA4un7uufiZggQk8QQZpSA3om6QS3ALwzc+PrOL7j8i9abNyNEmsVd
qAsoEGIKhQFzLZZXXAWrzG/tlMfCtMb1PLXJqxDzk5rKo6yQDdNm3li6FikoSgaKk5HJxxZAbYPZ
zb3CNfvQ5ncO5UxbmC+jrm+k5VzcXxWPrn1SXQWllENC10X2jaerpMxoFdJn995sRGVme5SWPPIw
LVdzrvZxhd1KEJ5L1sbcVJMMqUkMxkCuHk6tfLcyZSFFZiMW5qtZKfcxztVNp+aj3/J3uNktxAsZ
dbW4tQUmWNN2MaKWxRkxddfF/Z2NaSYSjUvhkg0Hg7O6ckMVqcX4LEhwjGQJMNSpK+XEtFBFQNNh
Vj8H232YKhmZmTPsGqU/AiWvkiIc9uOQHyzRgnorClBStN+J9wL+qH9OgKoF+qHEq+EcJtLaXoc7
kY97a1R8ZElw0+Pmuy6yhgNHrNeY2aGC9fRCbbozwhhbXn6ynQKewxhyHtY+MR/HfwkxlG2YDVx7
FUErN0ncI3a1c57aQNqqoNsOTVMeaO/vBFCWzYoFkoTTsCnUcCk9yzqHnYmLqEFs6AWkOjUCzxhT
I2Jw523xql/Kpj7zU3ltJ1emzVekV8Z9Mqh06024u8LwufRtYvuoxls/nz7CXxbe3N7m+Mw5LpMX
5H+mBV3ob2Y8+CSqiCWlyx5L/K2R+NNp5iqzbWFcWnIlo8RNPi7Zvhy38ZIX5yXPPgJdUcZZW27s
2o6JbmfPZZinR39Y5migWxKlI/ZJ4N3EoRq2ZmlPPEsd5bYnn8wZiEiJ6CiagTxDC5/Q8ZJLayU/
ROOnp2qqD6n1XPjxtZnMyWZutY7ftQ9qEgzfhNznXneG3mdu89Dodz4JCp7uaBDhtF1FQJyUZzzi
q/VjyBNK3ML8gOT12hG/3nkjln8VlNkm7X0zIlt8mIzQ2mXr+Bfp/v9Z0v2f71D+AyknvxnDcXL/
+/7k/aP4+GOD8o+f+UeH4tsaUyKwh4PY/ePYk0BsIPDeUl/5tiCW+o8OBWwlFY9juVb4P5G7YIBJ
1GoirwaiWH9m7uloL/s/dygO3Ynt2QF0Xxv8jiaf/GHwKRqZjEyOajiwTKQsy/8GmeyQzvJcc4rt
SrVYu3AIXwfrgvWh26qmJkIRcHQhOg5Ypi2bhmWR5gnjLCDZvhyx8HpRH2MNdULnPFc5J1tFLZqh
by6B/YVV4VtXjiMm19GIFhhMsjfvqqW6DUfR7evpvW+zc5qfiiyIj0VvPTLGAE3qM16ollpSuYe6
FSf9PdTdOSncK8Ls7wByJ+JMPlSIuKU8SYL04C/pZ5dje53ra1nN5qn38n1g3OUdVLsEh0UxWfVW
rD68vYaX28YoRrOwbsv1Nk1IzucBBDQoJ8VxdL2HsB4aPAyVimzpklfPDXL5Zh5ZwXxXVmTwRZda
J9ddmyjx+9PSyMfYW6crp7XNS+Vjkm8ZD64iOcBteoWDgwBeZ90u1aDWgghckk9JBGPL3yyEh/ey
gKnWMpR1Sv/BWImoYODhRS0ftgt+cQbnNar12m1gBY/Ta5KEaIDSzze4XCLEi1Iu6RY3bHczwL3a
DFIeIP8+BQsBXZl4yTaxnPehrzfD2DXRmjA5yasT8EbCbM7XtBoxDefyDs33ce3LNTLM8GsYsxfw
rC7s44WZosvIs692FfAvi8EOYzOimO3UjtGoYyyrDrSMOtqy6JDLqOMulHoLZWti4UvH8qN0LKZr
KVobG/F4pf3JdHjGJkWjdJymD5gd4SfJTT8/LzpyM5G9GSk66DXrratjORP5nIqcTqUDO62O7uRp
vedONKmwiPVY9h2aY3ZodeDHIPkDmI1g4SyuUtm8lWWCybgPzqWOC9VuSGKZABFl3pdFoEgHixhE
GjM1VqojR7MjXwoySCvFJZFhP+oUrpSenFJNXsmSjNEYqALL02Emj1STIN0kdMxp0YEnW0efLPrk
WBCGksl8Z+p41DLeQRYsI8+hJlYFed5EN3N5aPF5ertCt3kJ/Z6QhocSTAsoyfNZ9ISNbg4zukTL
mXkG6Rs93UA6On5kEFNYdXPZz8rb+PSbk2486zmzrkOGAsvQfKXu8FgTW6bsBO9pUBLs40ZAz6Ev
7CE8iRhTRKB2IIbTgi50sDY2HfD6qxWmJ5YTzXHpoHOLsaBhpnPGfWMtLWqbbqlbemsi4brPTlW2
8OCLTTeGWzmTv7X6Sx3VU9MeA6+8w5UlMYWvKOeYE0aaeUVTH+juPtV9fqk7/qpJmEy0hbebahwI
hChy5AFpoBPEGujl2FRfop9P1Rq7mwQBZOtohcHSWsNsYGmqfPercRhw1YWUD23Tae8GFOLGhrcx
y2HZAPdjjDIy/87m7t1cJ/ehENa2txNSkRavJpEvidZClFZFbHJjmyYsXmcEk9bGTVYioThIKVbK
B9lj54jWme6rc6x2O47L3jOM9BBU3efcxwIsI07ksu8+Ta3YGHycntZwAsQcq5hcyKSQ+FKwAI1W
fEL3pUIAMlsaKgGtJTEJ4GWY/GKvutB7fZ+TROzrNH5mJHiZtK6EuH4JEJpUB/xUTiPNVqdunNDG
2UUw/6pb7SvHn6bId+3HnFcbOQsckyYHzmmU9cVMun1VWukmxhvgpcmbiluw4vH8Xqxpuh3zq26i
8cIakG7pEO4deSNkMHFgh/eTB5+wmK30QESbrgEAQ++HGeGW4dAAckzK9spPA6IRU3Gb03ltUyyO
Z0KBae7cNUPwWeNOy8hXbRsL4I/XoWWoXH80wDpBqOYHBeGzr1qLVKK9W6z6qYt59ICVBxTizrIp
RsEpp+TTqGISrKZ0tp498nCa3aEOiQ2MC0YHSWjGKUdsKV5z39gw4yTtYGFg/5gGo7mpxWDt82xp
sb5X767vqyiFfLQJfaZuzGBMeT0N2Uk16tU1x48+Xwh/B8nZWp2PvlXOue7SJ/79VP6nr7+p0/Kn
1Nb8eWkhY5CRJL+TYmIka2t73bg31nE3pslL2njUEXnxlynv9MuUp81dlJD/viDdfHQflfqnmpS4
4n//1G8lafDfSD1Ye75Lnal3PfwO2/NgTApoeyYzzX8qSTHpUaqGIf68ANedhdT993yj+zcfLJ4p
7MASGNL84M+UpIg2/1KShrbrC0sgm+MK9P8HrkVmGJOcCmEauOsv4AosysJ9dTzrumzAYMxOfCqY
bI4Bg3FrKJfd0tb7Ih0vBjIvSHlDEtDPz4xvYnLoZRNNI8muNgjuRB13+1yMwZZdA7hr4cUvO6ZS
LGcAyV9QN2xWL0PZkBRzvWh3QQ1dzlFuR4h4YC46QOVt+QOmkTybTl5GPbyNyBoYpk/a5jawrgJc
xrDLCj/j0G0LptGw03GztSe5LnDLXJPhEobaTjn4oRVeDBd/WpDHRB4B6I3GM4f9uZr9vZEm7Q4n
zHvaG9MxtimkpzkFuGFaSxTGbhJVuQL8ZEyP6fItdrT2KOVussNvCIHbzKp2hPPwbHFPoNVCfC2a
cpt0/mGC9LedzfxnaWRMmJf2Eqec0TG/K/M5sjlh89C207GCQDgl7WfnF8MOaiaJtyzxN27c77k3
s2hx8X0IhwB5gPUj7vr9sGK2Wsz2mmMSH1OYOngQm58TvFmk7MjuxUNveddlYOcY3wdK1cp6873p
Bch3CHUNSazj7ass+1uLwCugkGAG22A0TzBHKGzTWAZaLlDeP0DmGXW8LMZdWzvIfwC2oFRs2hSu
LH8+jltvD/znhRT5m82XIQuQA4cME5PluochqY1LHYTUq0p+eZVp7R0Vw+7KGAH3mW9S4JNStIB0
gM0iI1graLostEjJHQG9yl98TPIbXw1npZdfyLzGH26if4p+wX4x+nzf5Cs7L7jEB7hfKsEkUWW3
OB1emjBlxi26Uxpbb6VsvpbWuyQGDF4oq5umWKF9q+q5LNszNrun5GUI8e/YFHLRQLmxcAd3E6CE
wMFRnvaRFZrfgnH9CopORIFtvM2p+iAVOvL2B9DL2fSBcwfS6zzvU8ZQCVaZnKfCYwnHRmVV5HFS
RKVCZ02z4D43+iejCVkRkVH8FtN3A08QDot8NxFB2GBWY4dC232SS8V+cL8uDHdKZ7q1/IaXFU/E
g7Gt7UYgg7sSNvS+MTHDTyY6U2WmzX622ht7hRTjtsBgEvYbBGEEE9Lb0ign+7APgBStxbpv+uRK
2v4OgIL16Bn2qS0x+1HGP5QdXJjML586Kq1Yw847do3IXB59CcloDLyTlLWIClJpvhEYUZ7xT5Y/
gSIm2+qJ/rqbrWU3+Vz9zmhZ2/hJNtxErck7EQdKRPhSmVuMVfXJj93krUth4JyLHOONn3JqIOcZ
17ll9fS2jL59aZlY4xkYY5iD+rh8pHVtnlrPISrbZe0+bcOrJQiW2yK+wLxgakzAdD/5FM+idrel
qbKIrHZB3EDcAnY42euQXlvBciVCrz04/YAA7gJ3oAA91vXwKmrgHFRcjlI/C8kB5Yfq7PXlQkQV
DouR2zTKiw9Wh2Y5gPkTUdWyrIbR1V4aWGVIZ1ybmWz2qweaDfMX/QAqOKihCkJmc8hS3hBrBUaC
yNtsr06xkvlrbSQXEEjzpbflrVyqg1LtdcIcEhsj4e7WeahL/i7PSJjlqe4BZtixdLwnyym6bVON
T9mUf0vdglxG3XfkHhg7JY0i8qygzwhDx8z1pGIxf+Z6w0gXztWlKeIVMX454BU5LQpD6+QR9wSa
wIx3J1EnWLqiVDQH/H9YQ3cnmvAKA/GMAVkVR0FsITU5My1lvw9rx+RqBQHFTGJtmVOGgDXTUV3L
Juh3s/ugwpBAY9cTsu01enmo761VEM3WfZdyeBMlMgAQCI0yencCEh5VaAVb1xG8qyUbYEb8RCwJ
0usSiNWrAjcaHk36+dpn0Nrd9GHhbNFFdl6qlqOSjb9jhLwJrOou94vpqKrqkhT2ZajuAwE9B+Ue
ZH/2czE7Jg0uTbc7zWRh+hvGQ1SlPhjQCSvnut4H7P45m9X0WKOkz1PymS19csjcvjiwb+XcHaZG
P/XjHTkdN0pNkozDUL2liqU9wqijzCSmYeOrW+qWglcwKlimO8+C7yWMEWP3BDFg5S/Zjggto4DX
DoILORw/BKZzU6luN1g4PS3/tbac9DrIuSva8Eci6nzXisJ/UP5SHNYu+J70+bGgYo9iNIpTDsGd
chpnKsfxJlTpvbGs44GWnDRPFr+NjXMa47C8bv17mn9vP5Hm7Cx1XCaccQZN/7EJy++N2Z2YInw6
SuBoXS9ewTPamAtQ9Tq9MsviJ9VECFWAeRZh/w29xM+UOQuhIlqleroRDmd5k/m8FdwbMKOvC68q
ab15B2TyOXXK2gGZ+rANz97l8cg3czHmfeglMIe8ewuw+8HPw/bYWS2spcRat6vjD0T0ob7XdvCz
7lOc6X4mjmhbxiYEsCr67M23zJsm42tAwOjTGUzsU0365QTVZrJT99CXTEWCucUHtT6lZpBcZ2V8
kbiXrif/OJvGU1nbOzsWD8bcJTt7zPYyY7KAnxeZBr/mgmxFbPfS9U2LidA/JZM4yL9W0P3vVtD9
p2riFPn/txbksS5rqf5FFf/1U7+3IOyhY3Rmo2LjuNfA7d/DQGRXQKxo2jasFfsPYSDvbyG4Ewuv
D+K4jffjjy0I0TGSLwRSAs/lD/yZFgQV/l9akMDi18ABBLHKDxw6pD+q4ks1WQXE/YbNCY61C9g9
FzDBXuqx3DdFgN+eQ6HmdFh/HROcF1CNOTgERL+0/Sni2kEZtc8zroZNIuufKIJXrT5+vNntN0Fw
kQtrV/DWfracVC0nliw4uoY6J16UAnXmVBv08db595M+7ibOPZfzr9EHoVQcia6S9520YItxWOYJ
87dQH6BEIuso5UwVnK2rPmQ7fdym+uDFD/sjT/IIVTi7hjP4OnJGW/qw9vSxPesD3OEg1wf6RHZI
H/ClbcyHHJYgBnxz3IzzchfU9D+SCiIDKpHrqyJwcshtlI4jt0g7Q8BY9MWy6guGi6Y/DKZ3Nty1
OOT6InLS/FOuPqX/9BgwaD3DkEr11RVksmBUi23dHm8Gc9m3K9YEpS88xc3ncQMGBuGLvrqX3Iye
V18IWk7H3mzufA7NVV+iyneXY8292ukLduCmdfSVK/TlO+lrOOQ+Vhb3clavR9mnpGxNZLDO9rEw
TmhsRi7fB2529g2yzwtUdaIvfXT7cbNSB8y6IFC6NPBUirOieJRVOrC3QF0zLeBepZ6YXKrApBS7
kUojzrz3RJceKzWIw1rBI4XeTD42hCDtdIhPwRmcKJTDJqgiJWPwYnS+s3endJnDpoVTQd1jOhid
cdNWF9zKGDI65+cv69ZsMiZYqSLP4SSehC6mcl1WJbrAMqzyWzjMT6YuvQpqMJ9aDF/Zg+dCCrVq
8kvQDFhYhM2EjcT9Brfuk+xyqFkKt2/aFTBcBLPgfPq2hs7bXKBih2GTRX5CJBO+COOOglhQva1D
cV2CCJUVvtlskI8TOMTUMq/YLhJ5Beau0hmhRpTs/+A36xcQecBhMbarZIIAg4Lq+T249DELN8xG
8D3Bzl+kg7+aDXpO7T9BRP9yhGlH7UqbNXvelZHGd8mcjnBNsTlkrXUnckpWVgTGgEmidnkL+lWS
DahgggzkX/xZvRKewhiUWoLxhqexr/kDe5cOUyJY5AR8ja4Eu6mx9CN7JXLvsKgwspfsSa29fWCZ
BrYdYzDRcluyUA0NRZLpAZIV9WF6cqz8SU4NMn4y7622jXeiWe5jWR7yPGa5XtN6u7i/qv385+y4
D4YvxX5I5LXHJhysJ+mdn9TvMhEfjqKwnHixfs+iRIgzjkpvGWsV2xYQJyI0CJ/Z689jiJrQwgLC
ee8Xh55scJS71nUxl86mMtVrO4fFNqsBJ+WPwqqwFdI1V8FXUk/Jlg0fKqrj7FuwnDwU0k1KAHgL
4P7Z88LywlJEm5kAs4OTLFtHl/PXuWrHPesQIDtnNr1MOkVpU1e7vjZjZIqk3oi8z/acdVtpvHhT
s0Tsj8OpAU699vLXUcf2pOzb2y6oXvxafbHmzroe+M7OY6dOeVxdz2y4EjRabAdb7n2NDHU1PNTW
GNHZNz/HRTwXygq/udOH268Apo07x/YhzPqm4ogKttI227u4JDs1zay4S4QAk2/P13XRybtZmVEW
lMWFdT9mZMHGTQsLzqN8CIxqZL0NnNPWZbjodKeqCcASOZ5gH1Pz2Ludt/cB04q0SR6XDlCfc906
Tbnrkn5CVV7sh0btBhZVHOfKxhWTze2+NQoZ6Rz1Xbng7CnKYthjLjoJ2t3TNDs/FF+725l1SVcD
9nYDYWcvjP2YGfE24+Q5EB9PtwS+512Tp0CMjFodJwsr59KypwsVYKnWbmdbzdnJzHhPw2fvZ9Xx
WGzTmOewXDXQ1vGuZrYUXowKD2PPREf57Q/DMB/cNByOdYH+5dsZWA9W9m3ttATpNM1e5BOoIWBA
r9oZ4iNNg087y/Moq6dd0GUwCV1iPjKriPOFU9SvvKXpgE2F/aoJrT5aTWxZx8kYP6Yyzw9S2Hcu
E81h5nSXGUbDYjH3zTrg1gdKRjJAbTzJ7oqwC1taWsakCfNSoQenKOfTVenf2nqkGurh6syUVTJt
HcxR88Y9tpM5MHuscLzrjZnhrBW8WnpcC8hZ4RBEDItN58GXIZdk5pLj95mAjvXtwty30wPgWBfH
IjDTnYsgAmZtijI9MBbiLrey/RxUDJId8LNMloMlhXrEqDn7NXQmlbuJObS3VmK8FaN9tdjNudej
asx+zEz1+NoMgUVlKCNwbMUjsdL4mAbsE8jO1fQe6BF4ySy80UNxlpfRlBtRq8flJXNzQnhfOXN0
DLb5ho+y0+OUM193CKhM3dnxg8l21t195YjTmHNX6CG9Me4ZAxPM8Iq3sc8IzVrsJwhf46Fjbubz
clNpsMAvPSBUffNmmJ29FuUz1HkYmS9SjKh1yPba92gw82AAHqsIUZHxp5b54cP9nDu9262QV6qM
H2mtADIYVuRP9g9jKvfAvdCYMgm8cWCUSz3TlS1CFpqiYunsRsRNSRwnPNaw40SNylc7tnFWafWa
OMlEroDeORm/GcWqWDWRIZJUJBpBynn3RYkmsjAMC/3hdvV3fuJwWFdruBsLeUyCFV5pDqnXY3SJ
xpUCelMQA8phpJhKctS+wJoOs+X1PEbFJc69u5TaaCdlWezjsbx2KhbsmpnxzSva/egZOKJgC6/z
6G095VhbvKdcf2hz3oIlijVrGGx7ZqRNj0qNGSFo8XJJt+XUlz8D0Ywb6rhXgx2yAYtnabP7H4z7
9jmX07Y3/fcVBHnj/vAF2RXWwVILiPVoz0xCl6S7K73pve5cSG7MZ9nx8tA7vIYyDPYYJrYzm6F0
+DvbTV401IVzHMtvkLrx8yXUiNKk2XSw1DEvvkKk/C471nOyBGVlje5XsbD9jL2HJv8FbgSeYYK+
4zZkveMwusmmZPUV6fZsazP7dsfmZ+rFN7HXwMldF4yCOWgMXJCngDWkdMrNc+N8Nf1cAInOt7lG
h/618v5/u/L+L8/W35GggZ4p/fsR2VNdVB//h/aUH/qtPQ3/JlBUaU0FsRICHL93p0AsQpe+VTul
cE+4NIZ/92x5TNXoF32aUMf5Rfn8fUDm/U3on6IFwWXFMkD/z3SnNKH/0p2yHyMkpkIn7DEp0//7
Hz1bdJU5eWcI4AZW8gyae1dNb3EoX0d38faU842egDh6FjL43WfP3bIxGvnDtLtj3wdv8eLcz6H3
ltrGriJdt+JVqTUGpkD0DAL8o0KSl/QOSQZInrQlRh53/gHyctvk8SWX7K20WxqyeXqqW/NH4xPf
YyewtxrfJ5d2jz2LGcUQsf13Nq4egtB9ZfDO9eAXX/DbZWI8hHK8rlkKummaN2WjUbW580kldIsA
+bVY7cUojWPvOpFt3hCzvy6ayK6te8fNn1uDKry1n1rXu24L69rPn9qeOQgeEBsLRgXcxwhIA3im
/c46A8iI7GvoWvwCXkAA42VqwjcZWC+BRwrGmF7z+SM2ggPCPJK+wveba59841vHCrRDRqU/ZTh9
XOj2yrAfRYUcJ/EnrNh1l4nZTsOWZxP+P6F/IEJUGkaSUkh1t8n3zhmPseRl9mN9CNMripxH012I
vebxTcl2WeLweyN3vpaFz5IljeWmmV+aqX6FPLgL3YcUc8/Oz7CEjRptQbYVy09yX3SgFUPU5U6t
CXs4gx96hXtb1t7WhJcxmOmNMaYrI0hC+F1BcTrlrKVi7De5I44heye7oD7ELaI6S8XZ04j4G+dt
c+2tNubyDtQ98k19IIOxI7/CUlTLOVuZGezbiQq/N7mTg8TSQ05hHo0w/zGAxz2EvM5dIkb2y/ve
j7lfwe6o/rauV2Ac1UKLW8aHYcA8PGT3Tb0QOhHH3FdlJPu9m6bPoeFgZm7MnUvxvwwsh1L+41Li
PsNqRgXT9Ou+YgNFFBbhTej8NOLZirwEpr9Iqv2cZT9qNe9d7+einGXblcmVETr+IWOtWFZcFU3y
NprOul8S69A4H7Mvujezf5RjVt6xW52RMSwRlV/YqvbTb85+Is07Nyxfw6p4M9KmAz/RssJc5MW1
IlhC7WTDrR5Z6w4B2i3TNOLCdNhAud6veXgYQ5+Aqm8nEYSD16Qb88gBjKj3CEvBzCBZD4gWD/mc
vfZewmLs+Z7Fs8aZtoXesvCc05p9Z/Pbh1kEb10yL1eGF5SRexjTqXgtu8KIOhEgLpvOD0vV6kY6
8Rs+d1aZVwnoqhYeB5uAgobxkpcwRcARU2+awXsQAyuMs1RnKCzUi3Tgm1Gk/llxwYORIGJmBzQw
c+S3qc/+TKImfus/ryrzDiymi6qZBSJW0pBVL3GOGbaxnt3Z+GaVCAyz1BJ2312PLZbQjNDRDLmb
QQd4Xb36a6XXZ2l9uzfr9aGzvwkvNbf1gjjT+996wcJZM1/rg+lpPPjyDFy5vxvanJZ7wb8uOmfX
J2wcCor0m+WPw2WqeRQJC3cH34RNyqjExepXwq9qWSqnXO8y1nwb5k6P96hV9QTnVAsseH1K0Ki3
eUNH6DCdpx4SjyC6nHHSi7ION/7cf4V4DCOJpk9g79BnDtyfmncmNoxTOU43Jtkrph9QVRq331po
85D2OTiHVTKk8pWeIV/LSX382hU4NyyQaNb8GbiqA82UlIh3bJrqlcma2K9x82yyteFszt9bOtWd
b9hiN4lPPBFP1sCv7sGfGWiGn6bRKXZ5sUc+7C5JfgR6/mK5sDfdgWjKRLrcEdOzEtYxNNunZKEi
k/1rWCOvdSv/eUQekMSTRt3ge7xLooS44zyneSixAzMUIoZX/Rd755GkOXJm2xWhzAE41PTXKuIP
rSawiIxMaDi02k2voWdvyo2940myWa/5OOCck2KZFUMD7p+491wmA6YeEZhFE6+X9ifpI/7WZIqQ
P2Z6pDDXTr4mp+QNOR2LlMi88UeMJCIRLJv0UILFdYyGjkFFYrf3REkj29VDDGlF1zpbu3q4oSRO
L8i5H/CCPl3mHy1zkKQj+ymuw0uTu8tuYFYSJcmvPr1UeoSSGRYCSyfbCzXc90BNtjP+qV00K7bk
2VPDJCZnIjPo0cyihzTDUu3KGrJLNkO1dVUOxKWJnwCQbXqQUPsm04WujBaACoyAej0MCu0FMjzT
IYMk4kQPjJiFiUuZjm+dK4GpmIyVPD1gqqZ30LkB/ODzogdQCZOoSI+kIj2cCplSjalzqfTYSuYj
4PzJ/kkt/BQyOgBYZzPAye0NnLddOxn+ir2hs7YqXEmxHo45ekzmB6By9EyPHdJTWIHLrXVtjkJv
47b2hRwhYisYuxmFXnqDrtU8YIP+1SOt2dOjOtRwU8gqbtBDvJlpXstUz9HjvXpJyX23MkzwTBys
2Xly9DAwJQ2XIFWUxBNpDKVe6krOjoQtb6TXvW7d3kRkPrdLcg2TfDqXbIYDvSI+vAX9WK37GTwQ
Rm9kMFAtGmHQ7ekFc2jQWAPjYhXN8jmawpvR61FseNgd6xFgHzN79IB6bT20PkwgBMepXmknQY14
eBCn2JnzrWzNX7ZegC8sws3hzXOD6MA6c+3oVTnpufXeZnsu9RrdZJ/eK+vKj1psQ2Gnm76hB+/Z
vkd6DQ9EB1NleB71gj5mUz/7Vc0Qy7dW84x0HI7S5+hWa+KviGTTq35MkhhZ9fq/0kIAJJlEn3Gs
bQ1HnlLUAiaqgQ71wGRwcBEfg6Sg0uICdEr5Kniyteig1/KDWgsRiHi4GfMMI/rQH0ihEhujthHI
A1w0yIDftFrS4KJtQJAaHYYBfyOihxr1A1jzp9DomVbbxn3tY6ycR+sICsx8lAvKYQgKDafDrhpt
Tvm2j3eNllqYPK9GhDoADYalxRjR1N42OfN34A3tCXZHQvhB7+2sYXG2uUrSbW1Afi98Iu4Lc7ra
OvHJeJy1CCQJu69Oy0I83qpVN6BFmEbqofBHryUkUY2YBMfeU4y6JNcyEy1NI+S9RP7EjgD+L39v
VClxc1Fgg5mOjfdAoqe1HwdrpD4s3E3x6aFsaZ1cbDy0LiaaFxdlMA819MQ6zYftos6tubW0TKbV
gpno1UE905vqNKGmMTMPQ4ENzkwLbUYUN4Uqfs69eI9R4iA6J50cbU7bxFdPi3VMPaPR8p0FHQ97
J+8uC+dTriU+RsqCGPnrsHfR/7haCDRrSVCMNkigEeq0WCjTsqFEC4go2E++DLnAtLjI1jIjRwuO
kjr9qfyIHYkWI+Hf5npBnvSfVu/vrZ4X0IL961bv8HP42f5Tq/f7g/7a6lniD84USAGucB3Xs/8k
hgxIdAjYRLqCqOM/mXN84iEC8AGui2nGE3pD+XclpAfJ0PRNlMjClC7JxP9Woyf/CR/gMGX0PRah
v//H+V+NXhmLpSFWneltA1hudr/odsQhbhE55tawbd2kXo0S44c3PU4G9HZSgy91mBdHKz0ie975
+XTNpqB/tRvnkss2XeWu6A+xFUFRHXhrM8E1XXryK86iy1In1yWD3JPHyc+BcnvfWS1e5kDd9kR7
nZax2rIvW+PaoAjrl4zoMueH1RAtOjZPrcrvKt6tcFJfeSxe4iqid6QCMZJLvlTRKchMgCCqostU
LdQYpBaBatCMdOaTX0RPS8OS0MJNSILF5YlJ8N4dzFNaTudkBJrgD5+zVEezPsWjdU/S1SMWhMxR
L4LhtNGSLRUG30MZ3PpGcw7M+EUkr7GZ3McmYv6m+0WA5B4s1vPMODliv+Xb6muKIajFrvmDnumZ
DKBxFWI59aWe3y7vUsa3grA1uRwbkiaALojvtFWvqp7vuJim0n3jKQBnJG4zo9iOI2HDbdDWZ5lH
zybW5iOlASkM6sLXe/RrUpz4rGmeHCzvk0HzNVdyb0f2A86DT7wiR6JzBHsk4zZa8ECx4/NG8T7H
66lpvmYM3KtIlY9t9W1V8VOXzzrYwbxvYvHhxm5DwEWDqzUeiMgUsO5LOV+jaBGHQuNVQzirGbzV
Kraupk3V34ajFohhvUFixZ4K3lbUaWCrRrc6MFxJUt5CWoh3nca7dnBeCw18FQ7VEyYYuFNNUBHP
h8ySwaJCTk93CgqqgR3raIisr3Gy7HvkTahnCxasWWDF7fp3AR5VtL/je6mxtKYG1I5N8j5CrK01
unZuuwNlgH1A+6mhV6/8joPHDN6trcG3FQRcFsIJmIHyh9Bw3H7owOT6+xaqsDGVOLXA6E6tcS07
rZBkZrzBEPAgNHRXQt91PfWCiwHqoruRNTvfsmn3AxcqgDrQvUME40jDfFOovplFjKPG/DYa+OsU
7jrt7/q6Oqtao6pwkc0LWz6HoVM94H4qRYPEqDMOgUvbYAULOlgYw5CHUDfkx1zDh22NIZ7d5iaO
GNs6gtAPR3dtjsYWu93IX9mswS8ON0KjjVMNOS4nZIQT/uIZ/nE3A0J2ACJrMLKlEcloEc4xXuZ1
Ey/plsQTfGUaqUxwxLaxl/xIgbtPNXbZVMZPDw4/GZa8on7vwKASi0/moKN3Oage46n9suuJjXG5
BQ14tBC0KljPo4Y+U//cVj5VSa6B0KXDDGOCEV0Jm2w2cFyVxkcP1bbnF7v24Eob5rgdRfo0aOC0
2/gAg5sDUB8H/BQgAYsUzF0Np9qFV51qcDUabL45WNZ0b802sl9NDbmOFbhrsKhfFvzrqII37f5G
Yn8uGpBtQcpWGpnNb3Y7a4i2hf+aVY8bHhwI2zmkbc/hQmekRbCLlA8u5bcX0M0GzrxmEGhtM+tX
2s2vHeS6yvwYRbxdlhyuKZJAT2TEGVaowWONkmbZhFlqDPeOlb961XIusgoGhXgYFckF/gRWaoB7
EA8IByRoBcThr00Z/xgiFOGQpWFlztPE+xz4KwFY0UkKWJHVHUK0O2v+Bi8abQrLfE3JhtoUAdJF
+mGGSzW+nAJdN9Hh031VIEnz7fq7pzo/y4FibFZ2exj9fRYW0+UXy65mo7Wk/gz9YVKZYEOenvpO
kmojJH8L2hqbHn5n5sWHcqyDbyRPQFVQQi/gJBZAEG2CtCSt85e4rd65cCxq5/4RGOAEcXOf2OO0
qeMm3fgELEKKJDGzjEZvH9MTqYSss7kDh2G6xbvdEwiamjvHGTkWkjI+VHa7YYhybhTrOIlyPqlE
sja694KIegPM3NjH187GBwaiYs8d2KxdC3IJSfJYwro62spUQohL6ZvsYZ2bMalGGWAD67c8WdKY
Zv1MhZq05Ns54W4KeLQlNXy78JCXvlmsupbCUkYMAmoX9yLGsYMMOvpPs2GTYpOGSSPWzxbr0NJ6
MCwGVW5THOLYvLYJSybcWUdllIx0/NDf+Z3/EdK01ZAQ+Glitm/yrVDdlTg4AsQGuphCDfY2maJD
GvrGNUnq2yUr9ijn3TGcdqlTg3CTCKKJqQx4NYpv3+1vsu4qXMyedpZvSiOv11W/fDvEwl5XRcwj
1kp1lWp8EEZk792wBDAXDTdVwhTGilmkRnGQbugtHhFjvqGYUevKLyCUuuGprPr5fjZSXpWUHEtm
gWtr6hiwCDKGJkbAC6M1uKuQ30p20pPk5/hiMjjcoZy/GSEGMZ3QahsMFL6PJoooTIt97bwb0EcO
btohCDavvoe+RTTiE226jxQ9V5usdzelzZNMk9nDlSxuwz63ji40y3EJKSSEjE8M68QjC/gU/CGt
JMy8l4rewl6KFsJXdejQJ50mXTUErRb4RP5H4TT1JQJmwlFzV0rnaIx06bI4VtI40q5pYUG9Ni2b
OVoX1/ti1YzdcjVl+DpTPAFXkD8DH04J2TS/nKQ3910oP+qm+cljcG4N47Ot5ruOpTduCPoSkBMm
psmoQ5CbHGxZ6SSTpuPFIjyqdCj1kwQdJnfD1lCtuZtCdwJL3j33E2RetL2H0i3vU+kf+bHjW6l8
iH3IBGD24EIZHeOZjXO0W0gg5ZnwNqTOt2sEeDvUTPwmPOwH/fLp2iP71cU7RGF2V7SWA/u2xQbr
gW8ojWHYVmNq77tl/mUDnEVOmh+HQaH08Ec48Gr+9tTDkDkPAEkeGICGO6tqvpKsNWiJME/44aYU
ToF+nIencGuOChdKxAuZwOI2b0YQnMw5iijYqXHqNtUQkU3oS2J3jWHbibRAQp0++RZ06Wb4CmmH
26LuWUscaX39C8GaFXia3MFf2IBjzKG/KLO8SzA0DtHwBrMUvH3hX/7TGf2jM6Kd+Ned0e1f/jtq
/vJf3/+f5oiP+5/mCFcXpi/fArv2V4ja32Sa/h8BaFmMYmADpEfr9I9FmP8HCzALBLnPAOe3FvNP
/RFURcYu9FRSBpYZ/Dv9EbF3/7QIA1NLDh6IBMckc5hv4v9ZhJX2MtDAzOsozdWxrZqN1Mo4fwiI
XSvfAMCg4N/PyrwuiNxXHskIzDRgf8+SaPmoeIN+Rb5kVznrwervpkSc20HJi2FMO4ir/UY284Mv
6muuD9mNKRsiM3PrO60YsfSSzGssN8ylrh5nNHjsb7JuQ5Tg5IVl+iCvixzGMy9qW+KkqG8zfeTj
OTsUnWlvx0qbk/XFgGHs2nBTuF5ynqPWR8gAgN0IPyKZB7tSXy+TvmhosZ4Sbh7XKg/oS4k8beRD
seBbnicqm6h0zqKgExj78cMd6unAn3ZZRT4cqp57DpUIkNcULFuiL0HyQ4nai9CpD5hnPdSdZC5z
/OnL09bXaPb7QtVXa5pubH3VevrSNUyu32QceFdxDqP/QFfOiJ15CkCiKPooub2j/j3Vl/nQZ5B+
M+th4Z6vue8R2McHV5cADrPYXSMvFrVBLVGEYaejI8SZ3HS2t8+8EpmGsOd1pcuLWBcasE69/Tjs
AiqQpASNHVGTJNQmbYxtIOupFFRHWokuYPw8f5KIH2JLfTTToHbz4ChOKWfHo9uiRUhPsy6I2gqy
vZ4LchXD1F0JsHX0awc3DPF28JVIM+6Gs+i7b+LraFYeKfQcXYPVuhpLdV1WUqBlulLrE/ka69rN
nr8FkdUWJZ2ktEOUecIsTomtqz4i453zqCvBlpJwpDRk13dOdK2IHdBZ+cq7TLqOXMRDH/XA2ygw
gbq/urEM95VNPozh+8QU0AGWhZpxKbPBGZryRgoauPSzp4DNKGSzAmWH76Ng1iUubyUIcu9p9NwH
Y6KqKyewGkLH0Mw6kMatWLSRUAMmYm219lOjo2tE2Yz0n3O8Gdt62qfGEq/Z+MXbPjbuHRs+/4BX
b6OXEkOARtEZ8GPGmfPZt8FwKhaAaEn4GcFB19Hq06EQDbo1gd4TfSmx5noaxnbNmFeGPcvNsLwS
fkn+cdSwn7O8gzTseGdakKagu16LqqOl8KwakMLn0vYdaAOXlQS9lSDLbpVM3qdwYfrOqL9IlgNF
ODIiX+pcrKcl+/bj6blKqlVUoFrOvCXAL04l25BrMgXNAS0bqpaues8E+ATXjQLMOQhhTEbTHn4u
MBe1uU6zcddJr78Z+mJr8gpPeYKm+tRVE7VRJt+QrVb7ZTEhUXlIUYtZkAvbXOlJo0PSxt+ZnRj7
zpH3TZH+rK0yPIXYkUjpXi8zgHtbMmBe5ioAfm3cpkUTgXOOqj2SyGf2jRa5era/I/ZgO8/yYXbZ
zqdNQXQtGYxhzPvjpQDMLOV/ZCb71zF0bFYaaIdDL7vE6Kx2yZhQo7KdM2oEPrJQvPlka7IyPCcL
xaVko+iU3SqNwnwVm0W1iQaZrCyTX+UIlfc3eLB6M1273sQteDi7WdB+C9ySTfej7MpkV9QlkT9V
+5ygKtu0JiumRU6A6YYJD1sUwCUrO0gebl3gX+Frt9jyS1btDv3oyo7rgdkU7LCMIPaoYhMRmY++
09wTErKRfv0ejHn30hj9kx9HTMbDgqxF7fhPJGl/pTa81q44hH144qnD9kOjTzocRIcwp46uJrkR
OR0/N8E6KAym8a5BZdazfm8F240sp5q3hvixMYwTiD/3RmglEw0NckE0fvkcndKkfPSj1j3Ulv8x
5KjifWcot1UYsRfRIrfZzdZz5L23rr8effU05OHVAdaFGG3fqLR/RfZ7REvt3/Zom2k0olVYwBrW
vrCQepTAjq6i8DbL6SFfslsDnjN/au1qcx/nkVSMnF9r29qMYfAYB+MNet4qsCbM0N6TlH2IPZme
vakOLb26XvZ1O78qqbQ0V6VY5AvLuNksQkYKVfRU+/dFfmOIVjzKvGx2ncfbFrgjdlmGHlOwqOcE
WOHRbMWOTTeb4xHvwdIfTcfw+ZkrjyDuZRek5aFyyveqy2hPG7JEhMn0e0qyzTSyiuo8SNKpeyyS
hcVvbF9C5T2osDVu5rk91n1xLu3glLZxQHdIM41gdTN5SbeOmvZxWVjo8nREMAEJAIUYcfLL5GE2
ZtyUdvnUmBBKnAaJJCPPdNU3IOo9zixjKXPY2QmeCCjo1RKZt70Bs67vMyZc8s4wPONUOdhk3apj
tOrU4b3Z2IeK65rNA4LjPH0Sib9S5LzszRLBCsoDzLUgNfL4U397ImbRueTzkZTDpAC1DYA+JmV6
O4f0l5lND8k15RyHvjN5P159q2Je6ci1Leebvi/PhkG7O/ePncEta+blOzxO0C+0Qv+pen/DEagp
PZxE/7roPXym33/5P8YqiT+bPxe+kH7/+qF/q3tJgGYp4CGzosC1gbT/XQDGusC3qTUFlWHAkD/4
014AbZjr6zqZRZBl/S6J/74XwLmEOYmIIRaQWJos59+pe11b17WKI0WVGgIBGsGx2FSwgAhM/j2w
/je0i2g4i5xrJBMVpV2cJZchUa+I0zrcj6zmMufRcsQjxddHnR1lN37UxMnD9k/uzGbcSvxHanly
A5pXo6QStC3nktWUULgUHjIi6jmOU9CGLnJy1RUfToYMSvVQEsvyWHfV9zjp3Bujecq1QF2K6b5Y
ACe6znCb18yHjZGto2DJH/j1NxOGZNfM9L34PmgEe5l9Lna6Q299gPb9Ch9NUd+ZtwHNBI6ThqVm
7jFIcMon9Rnk9s85rpZDkHgd0nCbkTNWitDZpaH76PG512En6E6Vf0gy5O5+gbjBm9ND6hqXrm1c
YPvqzWZ22NpQyIaqL5i7pT8Cq9ry6n4QFQrKkT3iysvLlT1BNJj69slWxXteJeHaCHIifGtr02ND
B+2V7Vnit6ix34hKIWIlZHlZDSPIAu8HuF2IL9VGjRHqvNb8lNnyGHds9EJ/+U7fsWKRjTSFe+GB
guA3DpTGAVhO2ChCMNHe2FN4blvGVbItTkPIcra2Mgy3GsIZOj/RQU0X22/sYzs+wxxipOximMkR
G1d58z4a6ocfiW+Hhwk+KlvUgvzSOeL/Nof91kycZdMmOVghbmg1lgfy/QTiZZiOpvvl+ugLSqUQ
yhv9PpM9su6ijla1ykZCdGxkAXG96ZY836kc3QEQEQwTVL1BDqqL0AITEQ/YIkpQL74o/OGHfplg
HE/8mnpp7JO+Lc7xdA7RhO+tdjxHDsaa3nZIT0ir02g9pcrBQ27yBPU0YpgeMDVTjHw6s7qi8cke
gf2MMKJfiTQcgCZBAbHK5LHt51+twgzX9zwbhNTE3BXda0LVtcFh0jPlYQ5hpFuLGIMtuBmFIKVG
ZGUgg4N5vBXmC2vvl2lJ4r2tC+zSHxRqOux4Vs6AkSkRC+qX1Ojf0mY0UCDpt8ZGMFlb90YJVEOF
T8xY1SHS99OSh09MmfOVzyu3bRM18PTiXRujB8f2cCkIJspVJLyjUyp7jR8iI8ymoQ40u8+0WZ6d
/H7OWa3gTozWicvIxZDZyezPQoCi53vDnGxF+c7hP12yEZVPLq4gjriE3OUFFVm7DipoaXUksF3A
W1AxRodKuIoqHH5ZzPTu6o57LPXjvsypi0SSkXFVY9kx55A5k2+eu8Btd15A1hb1Po0jOyJsEkuz
iV0hTl6G9h+pzhm6cYjB2KBystiuFLXHk9YFj7aDoEApxCsQmHYxwsHQIbw69Ltwk6EjWFdLD9AV
+4eVDI9kD96WVVA/xnkDoU1Z3qp1+/a8gCI/M8PnDeJM2HMsJqjcYcAiatnbJvV1N/YQ9lS/K9xs
2boxKL0PusCcDDKM62GbP6je4imEmcHTMfI4Prc2PLQF4tkmN7GmDRWllCLysZpvJIuu66jIwEjo
iwlCZGQg+2HVanoazlO2MwG8CzeVSD+80doXfvpQes0xyEl191HN8DHVhKfauPEVLXqWymWbBT3e
Jo9Vz2zIY+QRiK5IFdt0Dskb3P+Oi+0xN7e1J7SPKIy3gZ2BHp6rVeVayUNlKqQJKY+rVeAjslHk
hIu9XNA+DSuUzO+WKhB6qpG5uRvf28nV9azsUE84lBQ9MI8ROxGdqD5Ye9utmIXgtNqUy43I/YPq
y1vCEesjrQAdzAJ6x25De12TWG9NprtuK4ziobix+vmQZnQSPin3grT7saiYFOfiJZoI8UnzkMi1
9MEQNRSRSTrb2R5+0BcTakJ7vO6xZazC0fxKivEhm892gjVFNLwnUg1fUd6GkEsakjSLH7FXYFIx
6qNXqBISSHGRvrD3qNwgfItVt1UDn7BO4haqIXdKtxg9mXbqh3zjxFl6hGmYI1igzvIrtOtRGxmT
nVlmz56j+qObccpnTXiu6vZOdOeossLTbJVnBSeb+1MzJ3CW7CZ3RjBYtLBdkHASC7Ydal6PDBoY
E1TjaTENkH/2FfAC6fZJHa99dJkbI/FxCxfzuP2966QpO0MdPhmEipMAz1RE1DG7dXWuTJPZ0QhM
wXVODt4nTjBkPFVZ2ATeiJtR3qrEDdZDjQWq4z6tBFlXRrKUB4/1gFO1J8Iu7w3XCZkQ2ftEx1vO
5FwWLeE6VgOTbCQDM+Ef+xSW+SomXIl+l2Q0R2UbDFjzpsw5Tdxi+mKS+wCkoIJTgdCKIFSgSmn5
XUg4O0wY6P0EQbFxTUfiWX69a6a5vnjlO6Opb7fO12HbMg/BFirJEpJ1nG3tuPNQ6uBUDkW+S63I
OMG5vw97solC0aHZSZr7xikU4Dq734BSMnEA2g/6Q7AjFwayOijMcTWcbMt+LGpB8FVmv1p5eU7N
4KafEvdcx+pN5BGZOzQ2BcgXCg3QFaUjnONoGMzuJPZh0kjWIYmvtyNZsXyRImO318EMkna1M2P7
eWDDh7Ol+Z7gCkI3Ys862XKE4ddBvJ9BKU/IeRF3YUEUu6iY7+PSDbY2lq4bOS/vbgmAXGXeLzc5
kkY0HlqFActhn5W4zmvaQHpsU5HcNhPL66lRlBvueHXdxl034YJ3yeHRWU2dgW60DTrMSV2rey5/
V6hlF1nzD79zrmOVbNRcsFcinMZI+ftaTeadmlpuSzHxA7CwPISWS3ohYnQLvxcCTYVJMbtaLvDz
ltekTXj4ewO+EYlTZKDPwPSYENA0HWZWNQ+DU6CfU7jV8HDyTW3c4EnkLKC78Yi6G40DUiv4jazy
pwm9lxPEuM3Dh1oVl65nJjbPwP/Z6vJYtWTjyWSmLp1sJiqardejY1xljiYMJgnK59w4ocI4WM0c
7TsDKOgS/iCg4zoF1YGACIjuNQdI4E+3uacG6q7+XtnuHS67E5xHluVMLvIp+W4qasxA4YuTZsO+
L8iZWXm0wDbr6LTn1v5PF/WP3QF9zb9uo05/+a92MW4/SQ/siX7lpixV9ud+igYJSrFujv7WUJl/
gHmQ/+OaMVkx/G2REPzhutLUKwaaGdNx+S9/d9R4fwBz4A6XEozVX3cM/2ioPEcGgUd3JunT3H9r
kUDj9E8Nlclnk1YgQVFAuftfvAe/xVcBPhjPYR/c94EhNuNCh1+Uzs9MEIi3ZB9xROxaVfHGmFH6
XNTVSzeMZFm0Z5Uek9KWkIzlsGn4ptfpgF3Bbk0mPX3q3XuOd85DIzpZKau9YJTWuZ4I2GOrSNJR
wgKiXsFlAE2KjLFfunrjWcWPxWSfX7WaEqr1llC5is2YFPNadvg2Sqs+pkF+WJTBHK9fHi1f1Sh8
ckZpKVN5WYnP+Kkp3dfEDh96Kx+BlL0W+PoO0s6es3aI2bJFr+7MO8QV9iKMdELZhaOQMO5yK6ri
gYarOBV0aL4r6QiZ3hWL95I626lsvG0kJ0I7G6JYOmPfR1O8Hc3ZJjsUmgB7j+3YtWR1lFCNGme+
6Tle6ZUWBE8p2apOk6OaTJ176aMJ13lfaZG+EKJJHJtJKdtSnDSs/HAWNftWlhqbP/kbzsjnpple
xx7mqGVw2Qk7/iHj7yTFupwvSChxgEbo+i1j/mmV6XfkL6+kezubTFR3bBwsxv/B/ZgfLXv6CpM7
BadkS1om4VLNwUia9xhjOupjugOrNtZ6lsmEmwKc/BZau5k10pISuhdj9lkTeHO2SvrmNFh68mmZ
mAZaYBS1gB2Kr7ACKuDD+D1nIX1hZjpAy5wPOQIqq70a3xEtUpdyRrNWB+zP+lpvi/OBsGtic/Kk
essX70NlrPHdYdtH+B4WI3+nsn7q2pbYlTLSWApUSGPabUUf3sgJ2KwtCXllrLzqMxpjvWaPw+qY
xkRmNo53Sf2fbpHczkwEw7J174NWPgTwOHcUn+3aiJJf5SCbc+kbN4xCt4oeZUeC/V3vnfFBrO3A
uJFxAxE5X049EjlHqUtcOZe2HqsdvjnSGLpDLOE9+M5uGRmQ+rAKadRyYgJZB8UhA1YEsTjVwu47
jZxsPdXOc6iYTBvJNFKywNZQXEWr3rfz21pZ9rryfIaoQXyn9L0+/77h9V3fcemb+vZn0Pc26Hog
ozAI0UL1FAqlrhgkpYOna4iOxVbkIJIra7LIiS0CTEbFAcKJS1FXIUna3RcdBaSVLTNbB+seJ4Zx
QvO883UVI3U94+jKhuUb+4N4a/lk4tYL1qoo/TacNzuq6oudW5r1Rp3EMUnFpGunUldRvJnfia6r
LF1hCV1rtY714LrLl9JVWK/rsTxnRJq13jrRtVqmqza8Vl+VTjaXOuPcxbpsEXruE36e6hR0g87X
cPkLFNU9IiBjS6+iCLFpjn5NjHrIjH1dOFiFZgtVi51ZL6URPlhv2MwL0kaCazM71z4RAwK1lwl+
xlGFwVPCYm5Vu/VnVQ4H/iJYzRLvPVHxoTXaXeQVLwjEHD4kVHomjpGvBz5hJkjBl3MCJG892fVb
VXWvRXtEJA0aGZuQrE4WnvNWqyQFNHUsz4jsh/yxAte5skT7hLpGPfYF/WTX+Ccz954NAyO3yQ/O
VAp5afmL0NBLK/wPzDLsheYOjdhC3V6JAuliwDk5ybjdG/D4qV02Dd/ClI53RU6qcUdjWfV9uC5H
/53zpoHPwO6SWvYAS2QiEVFFH0WN1KjooThUyZuD44WKvTM2yY2lPYyFX5/8bsxWEwofZsMxfgSF
2o19l5XSSWm6xajVswUyWqH1tAJhbe7EFyAtX1DM8/2stbckXfW7OO3Q4zqcISiNL6nW6nqIdgM8
bGy/aqoYMiPR7mZluEbz+8hc403MnA51PiKsKDTNsReIieyvnkLIQyIxT7p61qIJjIlyQVSWM7Ri
s1DtlVZYMFUkPFarLqJT91cRBnIME1mGz/QFAPtTr/Uabjxt89JvV3mQs3OxrY68yWAX/9Z5IPjw
tPLD6F8C90TstIXahs5baY2I1GoR5JypVo/0QfflaT2JibBkRGDiqwcLuUmrTERoWoEyIkVpGGAS
3TP8wueG/s+ohq1gSQ27ooi2lpgcwgVxBNnUqAwZN4k/floIX3qtgCm1FEZrYjhlcaohk4nmOGK+
FTy7DiQIehvWWVpVM2l9TYbQRiG4KXyUN0UwA8FpnmetyWHPZO7YLZjbFMGO0mexp6VyuRqJVWqH
cNMR+hkVKH2E1vzw12Y7rHVAnRYEIQxaEAg1CIV6rnZXK4fixvzlaH2/hajIzTjq49Z/Haxkub52
NYDFSaAoM9EjgZEksgWFkkPg7oRgSaFcclAwyUIcLJXUlx5tk69FTnnFrj6O7PFUGSWEuajdwsve
BiXWWEwsGxwg6W7QwilDS6j4qWEpoqoytLwqQGfVqKG/oClFBN07G2Lu2cYx20a0MH16WqjFAXkd
tXRrRMOVoOUqtKirbUKIAp5Yx2K8hGbQ3TN0rdZZcFyWZEe/vC/hHjpuCOOvs/2NbzlfwrW982Sa
WqMH7iAOMReH2Y1gzMOxRoNP/U6cXGPA4hgIlJs6nz4pJcFG6zoAW1BRePdtPpUs0PN0a/rpfZEl
n9Ime9bnre0II9gZHeDKLP3m4amuk0o6gKDhVyXT9qVNfHbmlreLXOVtpQcZqDZBtOKBW5nCy9Gg
tmt7aNWFuPSnTjr7SjhSD/PErV3Xj2S61g8Cj5rbVu09c/R+jZxr0ntKAvNq6V5n7B5eHaCFw7i1
pMsnYbzsJ4c9n7V4ZwxLftII2bC5ZSTqvJSzU3BFeDhkc/Ku8uHJZrN7B8WJ/fb40of1QFhQXmiF
PBYT/Hu7OdZ7qdecEXuJqnVnpcwGx24in2Jm2lxWw1sZBxNmOSvbtmVLu+xhpzELzLqxwyAzZ1lH
F1ZuU4obttNQcGMizQPB3n3o9eLL24JswPoa7LOyI8BpNF5QCEKumAg9AARxIG9WHbspMO5CO6Q3
doa7mTg0wry0DjMXRAw3KADR3dBxHRIaX2LqxxvPzD4gtKDVoyiTy+TtyrS/8nXkMaB/XrEnRl4S
ic8mA8cO03YFcXFezwUR50NDYrOEuW+hNwgEk3qXxGDIa0w1RMdmvQ1pSucYwTtWOfS4P2yRgocP
hiP+iL2/sMuWjH2R+oj/y955LMeynNf6VRR3XoyqLK+Q7qC9BdANj0kFbPmqLG/eRkM9B19MX+5L
Hp57RCpCcwYZjGMIbKC7K/M3a31rGcb1VyipsaL2NOn9awmgbGi8fht70USjyfHThevEc5pL09o3
vgi5l0Lj0SzxObArvm2CqiawPdeXScC9HYkbz5n3lgpWJuqs3ydsWLoCzSkPDrLXyPrG1kENFNYP
Zps8sTIiQJUVw7Li6GaGC+RZxE2/YCz1bpTYpCbYIqPevY/N6JyaE6N7DOvJo2V5ZzaDqBGD5mlk
yDgnN6xs65WLdWDBbrMCUgUhjb65Zt87U8LxRneyP6Y6ggw3JG+yLw7l6BB5MlkXuEjvGbEjWOnw
6HoWj0HtBnu9+yn4EWgxxvvEtd99vT4SKs7Ux5diCbvuHOrO1Zi180z0yzDPDcc0bU5ZOJe8K5pT
47qMdDX93PSYHkzz/M92+2/tNs6ef9xu38/v1H+fDZ32e5v/+T9qbfFdf4d/p+Hm2/y2wYQ1ZyuK
uu14dM+/ISwErTibQCYo/FvdIeb0bw23h33JtkhNZQuBxUm1yX9tuN0/IcH0+RIfXhLWTud/s8Fk
FPDfGm6h/hyWoY5QP4xqyH+HsKgsIzC6bkDckdf3GrVeJjD6OyJf0qJpKzvXCKZPstuGjRlVIf8z
ZMzuU4i30hu+SHiXaycPzoGO+ntoWHR1pEEHiQY/sCY8vJqXKFos4DnQn6uRYXbKY6/oODEeh97z
J8T+8cjms6A+Ty5Jmd1jfycPsUzyldu695413kVV/pgOvrEx5mHvqZpa6qcRDN5iVBEhfdrssrw/
xb48MZc/JpZ9TqT20LgF2Snxm+DPWQRLGbjQA6Nc4xYNdnnqJAhW2GNCOzjZveMs7K88DslmcfKv
ZsJXgdP03jNNAsHdTdIlq9oZPkEtRessLR9mj2Ag4I0f9eB+jB4KfZG6jwN0o7Qt21Po8Ag7wONH
H0B1F6Bky2BRQT0/2pVqS41o53stih+rSPZu6nBc6NRO0QxhaiI+Mol8sZttopbmuNr4/H4LyZpJ
TW9pH9mGmTUCdjHBOq5zG8ihefIkHlGLeee6YVw7yh5xdH1T18gqE4afa/LmUGTlPgmcCZHNHgha
G8+xhwKKeQQ8ooa7eMi3Ba75hRZJBezAjtIVJF4K8kLLJHzrBNdMMQzewiZqPMLDSqR7/yoK/yMk
InzgZqwiZqNB9YLuxWZ5NFwMsChLt/ZXPrSm/ShoO4sBOJKlm/lyHvVjaCCw7gmZXrSpTSlX8Iko
kv4iZpz1c3SNMyBGyB9jgpZm0gLr5IXl5FmPwyc6sZ0Xd7dwWHZZfzRNtZzIznVJni6rzOgqAlTW
JUuHIuf9JlW+tra87kt21VdzukULWJnZii2S0Yy07ubayfxdPdq78576mavCQZY3B/vG0O4qNNRz
118Gwnwb516M87mKPJzX3Y/Trb04vGYpphbfchBJG/F+HnD4lgcPyTVGd7mXHqssxwF4HvoPeQKn
eIy4pRsXNwJBmBj2AoRvpZJDUmJLEhupLBKRQduEUEoTvjUClPPjLWFed4JCUM/WOjk2OolL1dwe
/VG8taxJGH9Ml45FWxa6jMWcH3/0ufTzdTV2x9HLLwWxLpokoHJQqGcIWYm/mv32rp7w+AZX6Wov
VWfeku30HZbOje0Wx9D17pwAeVOd5k/OHLLMOPtmz/wmWMEv3Go6lmd5NHv/Bs/miX30tJDSzuBr
zLe2i9qqrYJPy59341ytmUwf0yTcY38m5Hekj7WoNLtjn+fXSq+ONjJ9psnY8Ur3GeDmBRYAgHmK
mWTYSYuSj1UVnEBPYxG4ytx8AuExHGURHpFjNCkgBmPr4vlaBKW3zU219rPokoUGoU1pFWo1ho80
5Id5CLWs1slNYLy1CVAMrRl9rQrSehYdf7VMsuRoBEOyK0cIBGfW84RludPJGq7mrJKQSDpyy/bg
O+4j8jgTlUAJkAaJAfYapUOWfIzqXPvQY+1rgBi3cGQ5L1uOvNn56hrzFJbjKRr8jdabTC67/DQU
oAD00Fx6InyVljgQM/Y28uKXbIxMKbr1hKI5yrCEV+2323v7mVVM31qbhD+1ioKP3s9/Zt2/a11B
HJrGj2xXE+sgqBTXwsCn5YngXivbo2yp9IVm4CAA4sqYYjQ8GJgar1U7dqvACba59IkbiC9Z6n7m
U31jFPA2jJ5lkQdXo7RedYYCdufvgXXmTv44Wh1hAynwABalZtFuCSS7w667G6wYnk+krZLmmXYN
spk+7DRP2ouhT3aaZZ5T7XvOXrzompqESgn3mV0tcViQCrS5JL2VUm7ZxzFHkO7dC0nARm9eIt8O
zpWoqBq7p9EBfOfc5b08hVEfr2OIp4fM3oJ75PT18qeZKOylWRY1b/pqSIp8lQfeMjLqcmm2PEuT
3OLlWiCNvIhUe+qbld1vq0ne4Y2FrlSaYtcyrcIJ+eN3jGbqyn6uM99d5xXBJOxwF8TFMQcLdB8D
2kvXkSTrkTBcq3AwcplALZI7BqGPXbpdyF1n+PUmxCPC0KBH44ASMuVgawwURB4ohrJymLwOV4fg
Y/Lc6KPL2d7Po7EXCDlgortLb1ZXgVndaNLgBdYyF0/gs1PZO/RBhHo1w1Xm3WaGU7yqQ80+RUkm
d7WrvxAGVC4ij8NbVfxjtjQjjYMIFkumV/iWKTsTVq+JUWkrTQQvVk3fS+4gnUbw1BrGnYcIhN1U
jWk1PZPwtjY4qlLPHXA2Jd7CLEgT9LtPySK2yPRiNUhmIJFpw0BqoW9kPMSt2V6xScFRcPR9QChV
og73boxQBOvoMvlwQV+1tn6CVTJw8afVPPdrl37J898NzYxPNWyCgDllwRjutsTtAohJBcDgDiRk
bS1bPzvIyPUWvqAt8gv9MOouNwvDHL+vwuXcZw8ygLcKIpsHGgVzm5LdW0711WeHqbPbXIUm5A7R
M9MJWg+hDA/15OvnqgphqGipB/cE0D/hM7QuI2N6MJ6MnnF97oRWjMuxA9TYoUkBqzWEAWHRk3k2
ZiZDbOq9On8qGv2LLPWDaxrhjTUcdFbUmEaDGduOS5WlRUCvmaf0KTAGpDuk9ooa3KHjk5kbreXE
HIJxPr06oe+JSQjjpNnxsfePATLUZZ6hGC71AjIqZlN3oiizbT1cdf2892J+P2qG9GC2DifA2tTp
WgqlFCCaOvNphK2436axXcE5HB/yGoFNHiGq8OZ14zktYbc4qa36FIDJ5Fdk+N5qTMvNRj6JmoCa
2W6vhujfywHxw1x9TL5xX1qcnmyCiqU9AsqAEpR29s+odc3BcIyCe7x+85OeA7juhyUn7E1U2CUv
OGpWaXbHOOp31r5PkFungMCXbtCxM2Vzqdi03WiEyyZpKIwYfEVa6xxLpgAViSP6GO2tzLzre9aT
vCMaOcZHA23xlnoE/1d56dxOMmUtb5PK/CkIDuVzjOOU9KJXBpQx4mzjucn7raHGXH61wXYSnWxB
uWMYMwwrYuDKwN1mKdWTn6Ai7u1DEI73AtjYhsxu+WBXeEQhbqkwts670SdqDoy3SgzCL4rmGrr2
qIQiBqXjGnUMi9vo3lZiEgHiBW1Jr0QmhpKbzOhOZiVA8ZUUxVeiFAN1ilQylVIJVkolXUnQsBD2
w8BSyVpinKBQW2pGbBUphvG8lOG2nJH5WpU1LOPe2Q94TzaJEsyAPEI6UzPPtfroRipZjasENuPA
eHaWLUkQGUsqRDjTLz0OLQ27JAd5SiXIr7CQ7Uj0O04CBK1Xkh5TiXtsOZ0lap94SkHNCmvFomNe
1SaSoDR77EyaAJcSplCiIVElVx8ACHMwRnc3pERhfrMClltJu7H9tCc3z+KYUmKkvrd2Zi1iamaE
SoSU8Jwq8VKtZEyBEjSFStrEpVbdc5ffMA+99yO8HDPiDl4NfQk4KlgFM/O+ELWUpWRTg2hgEVCg
6iiqMiWtqpXIqlRyK0YIUFRQYDlKihU6iLJaJc/yAsBO7oh037SRhzZKxoXzyOCa5R5REi9y9dpF
rmRfqRKA2cPWuwzheJc1zFk85vmWTezp3EOCmRpjZ7tJdmh03IwG6rJeycwAntw2DmSuyi5PCL6z
DRxSrpmY8olyKkCtFinZmqEEbBSXVADZJUbZ5qNwc5XUjThTkuCnxFz6U+3uvQkLCwBnuXJRyXmo
5XgO+l3ThfG6iMNsUQTugzYhrhuVzM4IvYd6wN+L/k6gw4MdwSBSSfNSNHo46Z+Bd2HtbDaVVoAO
imf8B9Ln1R5lhKe1fvLiZ17Fep0pEWCMGrBSskBDCQTj0sFAr0SDuvPEkKta4ZN4NpSssFUCQ2j4
Bhey8WOgPbSVCNH3kCPG7XOiG6tq8J7N0Hi2YzDTGvFHEgyjcC7GaP/8cyTyS8dtMxJgYPGPJyKL
P/8H45AjOQZd8fsxiG/85Uv/MgXR/2Q4DpprxAdMLkiP+E12QAYeIm4k2b+CJBBk/051oFQImP7R
IzjWL8TnX4cg9p983WUtJ1wDhZON3/D//tvn+K/hd3n3/+TZzR/+/l+KLr/Dy942//5/+JP+OAQh
/9hwbc9yTJ1ZuE6oxu+HIBL2V63ZXHeTNDTo8FWLKWZC8BnGb/HgnkAWD0eT2eXUfCCBMA5OwES4
1YYdhiz3UFZ5tMOy8urNl1rrg9PgcfBaPlGmamAauDkGq7R4zeZh50Xpd0YMgDlwHJdT9+5mubGM
nMlecXFq+fjtuSh/J4LpmJS854HUVrxCP4FR3vDKwgYpp71v+cC8hL7VGRKQdhUiPYZauZK2/jo7
n5mZBOsgR0FLRsGhROUzaySMTcVRDzxWbDgzyGf2E5KOD4ZEAFsxyPUnF2+EQ2Ku3rBCp182wWZw
bkQ28L4aDVLr7kfP3eNZ6pdImXjMvY7ridXlnEfMdVnCQ0V2L2bHwnWY+mfTYfU9A/AKHVtfzgq+
HYZevBLlTJQPRCaZMqVtp+GjqM0fjjpYH3X0iLHzxSBhCBeeoWWfVDLE8uh6u5YeNVYg2iXOPABm
B7/dCluS4Npp7ar3LUZWOXdAq1eLfnAAWA6PsUYHJNMHuAkka49VvsjBf7qj+ZZpkK2jAfEVmJC1
cFJ3kQokGLUiceMxOfldb2Lqj7qFJabjWCMnbMfnGEHyvqDHBcjy7XlkTs8Iop14E/SgSok6GJcC
WybvKIkJjf0orTQjkbXCnbpp6Nk7IqDqLxx4uqIwcqGyMs7dCvgElSfXZ39OrVeh14KlQX2QOtAD
bdTWZkbHEdrDsE5b2Nio5Dc4Z56zMiTyeYQNNHmtu2F+rLBu1S4GNCPH4cPzsruSU3rIXepjiaEL
7yGL3QoKg9/uJwsNpGdnOYuMDoaeBmffBvc4wHjNh3ZTGyoNijpnHJzgOLFyj0qTe5QPNRJAtBAj
/ycr3CO4m9gS7URCHoH/YQ8BbihgnLwN1hnRUL7xg5yKMM0cgqng02b1S2vm5WkQE1yKcgt1cdW2
VXevQ1chhvaxtXIWykaenH79LUjvaklOb7COzPJhgla6EEq8k2Uacw90F2Fl2ptunqCvKZsQiSKH
KT8MCduqPDGWFLs2SYEb/suQrrs0Mr7Fd/KZMJmHYgFcUGjl2SnKSyA2Q10Ea6I3U0AnCOcj7cnv
ay5yu543ra1bx4GM6kHt/xlkbCm/4evbbQilwoMuijhwG0btzssK5l0STbs2z9ORfLP3eHLllX2N
vGI2ZqVoNBe39dqbgtiZrJbzZnZI6UuCBDIE8iJUtMVdllD8aAFZVQGclYqM450dk6Vl6KehRrXb
qKwYgfFjEXs8MF5RsVThU66+pHMid1vFPiuzqkQqSf+0EHDcQbzz3oDs33pwJ4zRa2/lFN/EjQXo
ooSpRrLBtDOyjdZkKGGLNDpKoIIfSITaBfL8gQLbojEz6oDwOwVToKmSWq+8I/yS1kWqFQcWvIPH
zsPraUeE0cLvzddNz5KPTEWiXtSqpKggF7ExE6xl+Wd6cjOxV6Egap7CkOnJFJyn4VHEA0fTjZ+4
zsnPx/dWLWjsIPySX8nGVKub1EisQ+XSq5RqsYOLPlxY7Hp8tfNRy5+RLRAIjGKV0wkyQAlpFhhF
mmpp5LI9Av1y0/MZc1O1O+tJkyDk4naWgBhtdk9MYaoNbmAWkXl7wYXKmSnJa5bTrmQghRUa9GMy
vRrihK8d4a3VfmF7BAOZqtLOrJghia3r93tLLcaS+bMSLMpGoucYhIt5P6o1GlxkBlOEwiPhSN71
hk7M55PPXJjqKffvaHJYyAVAttIxhV0n3oVVI+tXgJIpz+19Eg63tlrtRTnfa+Dq4IB609X6L2EP
2Jo7X60Fw0Zp/hkFl5EuwW2Ko1n4SB1sbiyLoOkdkye6hFbsBklGjRjFpQVjAdrXoMLOlz70JEih
jO5RuzM6c8o1DTnfl+H5brJ4OePZftSVqLWEFJX5AImwStT3vRFtce66J7a0rzq68cyUzwkXFTqP
7N6yaNY6rX8a5ojgtzIbF5VvXoj3G8568iGqXDFw0S0hJN6JMbY39pSCGcKLhP7PGVN5tkgRWdvI
IZgna0y4ISZNHaZVkSYZKDKQaZr/6rpKvpIP+9pp9haW9MtQljdBQYitjoIglMmtHQNWq3KrhNDZ
p6uy1C8xzK0nRLXauscphKq+1pZ+6zCRpbxeYdNEljLPdwiAIzCzjXurM9kd8BsarVZvBlskV+ib
DaUDn6koS27Bc5irMBpS7lh5l4Q8aXEHDMsG45kX7rgO2XwQ66G7F2Top3ok3ScYOBZJAN0y8bZv
bE4XFr2oM3AxMU/wpi1RQw+lg5eigv62B6/inucU6wkzlMcAe6kzl+sh1P1dxDO6l26DvycQ+FiV
X1ZT7Nh2WodB0ZGNB1CZuMBilxX6B37oUzR12c4so2fhWG8eJKOFj+Nfzqxb+w48eEsaRQKTibwS
+4i/rLhkQZueLJ0uX3ReAmtL4NjXIu3YyQjKZv5rJqafkSel64BHZdEXkuMOegCpLfkStC9xO10Q
bd3cPMe/fDx9Z8B7JiXeDW1zF/Z6eteae1qDb6mjSdKDYGvG2UNCtOdzLI1pq7UummYp7nHE3s1x
vtI0BpdWfVsGRJXnFckek+U/jxzPndrjJ87rCN5gCbntDV33Szck3h7R9LrIkvueE3phNz0yaJea
qfVhHOtEPAA6slgJVOAH/KybloO0zrXlJ+sc4QTgXbLssS3fhnXUgQxI3iULInI26cc1piW5kiAQ
TTSoUUFb+silDSDWBKADmeZdGOFbewp0PeD8WQYx8GsPCjYYsRdHYbEdeWg140cqXHYGNxuHkYYa
405v7hHT168leO1IbFuF20YU8uK3yUljuTaM7tauw5Mf6ShOqx+r6TdlG36lGO1iTVAnDdQhkfyR
lXuT1OykSHfnDhw1hOoKBF719+1Q+wy+s60gY2sUOgxdxcnBq2W3+UpvdoTBzLsCUPoYxi9aCXS8
UPjxAg45ZojmtscZT+fwFbJ6WXgKWt7Y4MuBxH3JHqC5q9DmtYKcS4U7NxT4vICAHtUStWsv1tId
ANpGGcKKittcFKE8e1HvLwwSQOD2s8li7bUljrGzAa6nCr1eKQh7r3DsEgSuwrOjl+PIiSB7AW7X
sHczw/qqFNKd+xNJwqSwftpdXgU5OjB925eE5LAhg7HQXcvJon2FnhA/x1XL6LQj3jjMrO85YusE
lk2HMS9sYPN6696P9rHJC5DJiMfMpt2Fnw6EesZ7XHgKWm9hGJgUxr6DuePnILApsQd3r8eMHwJP
3BcKgF9zmCnxWm3GR78zduQZQ6XruUAwojCiNBh9RO9ibF9gAm81Vzx3Etr+M8yNb7NTioaQQCad
AjwunLdZqwsmw9ParUoolryqcPyd9EFC9SemkhBp48ExxJaZ05OA/k/MXCPbc016KoUuxeQuS0gH
L/LvYbBuY6xFIO3Y+LgvA9N2AvuaM9QN8lGWIckDrYog8HrzRa/jLSKqN0SF/RII0UBmgTtrn02x
yuB+APE1vlyyDSwyDiCQVOBsvWOtqUik7qsYmHEYycBZ7gBvnz5dFZiQcmEWCnM4z4Qp5NoxIluh
951XapaL7tmvsql2ACc+25owBubvH23wJFVqtZaCkiNdqFJ51kgTyRyO6BGCerrLOwbxxACyK1RJ
2HDxBbHYxGPnwDBUIg4oG6d/NojQLsl6XhQqVTv1rfMsp6vF0dDhvJyJ3yZyxGSchg6u9cvzmMfu
tmyyZpMbPrYZ661NephdSPtWho3oRsXGsrtmGe+S+90RAJ4TBC6rfiec4pr7441GpbgISMMhHaKE
oqtZS+7cn07lioe1u/V+JY27MHRdPz5wTWX/dF8ob/dfjBPkUf5Pw4//TP/8n3+PasuX/ea3QEHl
Cd3iP8os/lu+JgZ2y+Af6srV/v+PPYQJF1dn8vJL34EP469jDwegk224lK/K1c4X/WHK8T9NPVyG
JH80r5t8J1z0Fhm7KEkY9Px+6iFSD/2U10zLqpZXwfwd4dXSzON8meHAomyoF3ONc9MY8ydG/F+h
wvX47KgWkfs5GTUSggBJFky+ZRgw+u6acKMNFdukhH1eN1If4K1mh9svm4b+S2r2rpLDTrfYskGy
x1DWNWfD5xtObQzUx0Pm6xBYPOho++OSJQa0GMcOXsI5Xk95eIhlehG0YJwL/akoi8c+Zm/tFAQ7
RVN9qNvA3LH7soHAIe02UHdVXn9gTBGtw9IJlsDCF10ew09n3AKLEl+vwXS49IccZtNMIOgQoOZu
T54Z3zMX/fbd5E4GcFWC+hzW9YvlSTzHguI69dtrpfG66XJl2/XtwMCI2Ods46MyZzS0hEHPsmtu
UQtbZ8e2WHnrBfYSeKLL0XurnQwgVEaEOvaoj9j0b90wzclYoJCL437fp4RrBSwvyBVe1BYxG4NM
sGAVmMvBkgwsNnO2ZU1XAQQhPQwDSHttQvQRFhI1EUpwsP0+aOj2PNN9cilmQeY72zJCPmxOs72K
agbsjsTd2Vx7VMqbaDCCBTTxfSlQfKZdRRtCRgT3+Z3WtiWrKCDAXaHSvSziVYNkPTl8aIB+5JM/
L5PmDGpGLnwzcOnp1nhQ8c/YWLhLjG0unuBFmwX31YyTTJokdwaddQQmRWqzticMA5wOr6M9NM++
xipoZlkPEu8yMc2Wc7Ki3wfa3tYnLZgJrSZHsI3EkjL4sxwB8LNeTIMECUvgnSuPnaafvwmqbAPF
6sKs7JMW4oBuC/CLdT+iKUZz4dganuucYbKTAgVHuROk5dEKrojWaQUZu29ZkC8h6KHNKeOQ8Zx2
9mexdwM+pfP0UuiS+m9CJ2WpV4K4idEagxOShgFVQUMwzJQNqG/d5ZCwhoFsjrqXsVltsoSbkSnk
SAKNh8qJvXMRlDtziobbWXuz3HxArxg+eR2wxMqZmTx1+cofvSXsF4imy8jsNLWL/HIQb5R+c/WN
JalAzJPs4Ds12SXbo3PvV+SgawBCg9dJ52eeJC5ZXOikq8JxHkdXrJCg3wfwHGk4fxGsGkhuKzXf
SpzkpohIrYUxlEgzYYeSLWaDNjW0oxD/avvjCwJrQ5PHLSWBQY5Hu3U+mMUxvowayhYDxXhp8Gp6
43oQ/smsN7UP8IAa6ytXUAqXcYdsuVVRh990HirKQh/odnhUDUs+hA69aA3lQlO4C2ImDv4YHxlj
vIm8k4esSbhLFSRDBMk1heHEpM5GS8EGIh5RHwCtfxjmo4C0kUHcqAc6lRCmaEUuCkQOEzIHqrR7
5MacTSolEnZHDMOjzBQmRhkVW2VZHPEuesrEGNKTLuwyoveeiYXM8TpWBI0uBj6ijL4Ooend5e5w
yZU9MoqHG4LqMHwo6+SEhzLAS1ngqezYUIq2DrcxbstM2S4RoF0zZcTkrpeoADBnVsqmaSvDpqus
m0HIzraSdH+dMnZS6Z+8wrt6yvI54f1slAmUJTIkM2Vb64a9oYyirv/gKuOoTFiGNTbuimKJIte4
hiaASj4dQ2S2y84GyqxrxkKHNLiQBholE3HMmN7OyrLahRp+Z4pSTdlZkQBmu1JZXPsCzUHvOgeX
nfwClyzPJ47YoVWNr3k7hMMnVf6Gs4GKnX/NQcOobFLGWvOXxxbVML+tMt56OHCnuvQXjTLltsqe
myqjbphg2e0ZXdR4eBNl5nWcXVhZP7EliHnC7Wsp2y8VrL+OcAJbyhLc4w028AiD2vqylWl4Uvbh
EjMYTT/jGJDkaM1SZ5fOG6MKu6WR8ZcjLBOHPVs2mVDSc1DO2hllzHQo+2qRpMrRpRE2eOzy+c6S
UblB+bae4+Ds1n19dAvtuyDsazk2bbcZpbj6ytEVA5GL2/Cmb74rDF+xcn6FWMCU2r8bwELFyh2G
fFlbUkQwxvLO3eQ3eD+YaTYVUHC7r26xEj9oQ/KKmI+dPQeq8qGlGNIiI3/R8e7kGNUwukSMBuAV
YWFjpYIOwGTfwEjhxerj/JhheEswvjWpw/gcx/ixY1O5DVv5YYn2lCq/XEY7y+PbXZjr4KVrm2Pm
8yzqymdHR8I9naoPkVaVrOSTGB8MzjwHix60QTRnevnaztXOAp9t6pO+9qHcYO4bfLJoGWIozx9C
obteuQDJgnzuRpLQsAfSeyxGq7+VJd1WUIdQx75m7ISG8hUOTcDbpXXPmRE+ctF5pJjQJvtirrfJ
wEGX99XKwaoYGkosh3nRaUDEh151qWLzkgmvObgTY/lBeR7phzHNKx/kgCFyVM7IOdOYtQBEKAM6
0F75JzttGzCrXpct+poszNy1NoEmtJ8Q3NRo0JGI9MPzhL6D/Ul+hUap6Nw4Ng3l3ZSYOCedGW3j
+E96W0ZbomceqcTg4ozPnUZJUs3eFbfbs4+DenzH3F8vWd0y1VXe0RYT6aTcpDG20hKnvF4V9+Gk
MiTd7A4iMDrJ8Tz3zk0xaD/uOJXroi+8PYKqdwf3GdclElKwuuPaDsdvY+gzDs1wK+psupsI8qZt
o/8Y4uYxdYx2bfQ5opIWE0VcNeSGVaSth+1MzgjcLGweT3oSxAyTEYfYVnzIiuodDMlnMffo7DXS
n/Iwu9X1ydoGUXqeB6Peu5au8eP63kpaztn2pLOeIgYkJGKeevQFOLYg2BPHjTSSkO7AYO2EKiHe
gQqTlJ/QqWunvg9znJz95H8JnTEKASDXeojkEo9i42IEySjn/MyLtvo03QPWKQ/+t1N12T6NEXbp
CYrcUOGO1ojn/UjLj4ajJeQ+HwIcoyKTD0noc7xOT6Ap1zOPZh1o0TI2smvtz826CppjZ8946AYT
zPm34wbeflLqlF5AOXFT6y2PhEMxOrV7PWQKGBrMTkfPJ1zL/4QrxzmZAYewSZQf6vFFlO62INb6
GmuPiSNMRiJptYprL91UwUcmuh836It7WfpfGYm/Xlm/p2YVY4xYorYj96Sb11rI5mgKWesIdk+m
HeYLaE0vacYz5fUzvBwW7Nrgpluj9C6sEPbV1DvrzizKVU5sb0ZZgLSZ+a5HtFU1HukfX6wC/0jT
fY0BiUXY8TJtJlDY8LHrSMnr3hEZHUSH2tTImQ+QkhojXo/CjXUij1+CyLj3ElibeFVaSJpNucQB
p1ZW2eqfe/a/9pqeTqP3j3vNZVMW4d/FBP/6wt/W7C5SfrpHOGrEMft8y7+5+wWtpm8hzMFQgG3g
tz278ycP9RwOWASEtoVJ4fcNpyE83SYwyxUs3E3jf9Nx4v/97x2nrTv8GCacYL7lH9z9+Jk8ahRq
22IufJaDFdMNHFlWXL+ZREGzl5kwEXswLQSftKkDDoy2hDCzFBv6oDmPmtke004sxx4zURwY1YJs
C3A74c7T4akXsdrylViic28biHBedazLkb1Q68M1OqI6Oo06wV1ln7rrfkIcG0yntH9MlQO00kD3
Gt7HnMIrjFVK9FhWX5gH13Xh3tl69upGGlsv4nq9ytpHPbAOgPaQNxkvbW1SQrnEzRDMRvTYMbFa
5Lj4N2D3s/WlEwnWx9FHaZ0a2rLsm0WPji7s2IQzYWbeZDI3nMSlyrSbEfU2Qc6C8bgWP5rkr4QF
LacX16RVFtozRMJtwao6HFazJ156cTKNziFeTHMXo/sZeG6yads9N9wO2RtDM5tWnpaC0IHS+/Zn
jN3C/uq05hy3FDeN29zM3UETNnGTNgq/VM/wMfc3skW6mge4aDUBI2aKx4VneEcfqu+2tiF3zk58
ITnmPee0qji1PHV85ZxjVfs5WXG2aTNZrfomti5x81Sqo8/kDBw5Cx11KEp1PErOyRjVQpzP/rGU
3S71JbK3pGr3Iof1RKP0NqgDF7IQV7k6hAf7y5ECrymHc80p3ajj2pmSa6MOcJ2TnMXSujD1p5QT
HmCvfAASUON4VhcAsLfiSBajsenEiGNVXRQJN8bUiozUE1ZphTzAY7u3U5gQESVxq26bmltH3T54
Dq9d11I7czENjAjhT7bkzwNRLuISaE8nUXzODdZ6dbdpXHKTuu0Gde9p6gacuQoRnjmUat5ZksWx
8tR9qaubU9jZOQ0dSxFuboVnEN6g7lldlJ/SbkjYiJJDz1VsqDtZ5grCjwbUU/d1oG7uHDXAduAy
F+pW1y23XUeybx7R3i7ZQxdnht7TnWVotPt5dqTY+x6NEYNxLeH+qOohoowoVT1BkViuS0oMnVJD
VzWHnNZ2MWR3FuOTJs/u2X3eUBLBq+ITOYzgJGgH81XjyRQviRUzJe/YlcPQ6BSupmSXnfKOKI/8
ore4uJU9t4bAESgUh6mgHLnCc7B8Z8kOsMNS6I5UQTy0xCYOU9CcViafvFJF0xwbBf7owuJJQAKB
ejqu/KwokI2/egltfwY1ZKgYQ3eDw73WuBcNN1yLK65S9rgWn1yhDHM0nBf0JPNqVGa6AjZr5OAi
HayrjtuO1o0VbOIQ3YMTT2u99xFnXqksekb3I5RlD2UR+g5cfLmy87URMfVY+lkK6iwjE2JPikHf
Rw7zqHBkYmDkevoxj9oBGDrGdamt29oZd4ZavUdqCV+yjdfVWp4434PNnn5WC3vjv7i7lubEkS39
VxR3c/tGjN1ICCQW90bYGD/KxuUqKNfc3lQkkAUqhIT1AMPERMxmtrOf9azuYnaznF39k/kl86VE
ushEBoxOtN3l6ugo21QqdfLkeX7nHJG6H1bwPl5lhJqUho28elKvX6SYvHPmAdo3XqABhIABoOT4
UcwTQoWVAAlUKje2AA0svqBMORBAgi/in4xg76LF0eQOwIVFM3gc/fOsEgAnJ6AIITAJrgAn1AVM
wUSbV380nn5cCPTCojFh8DIX17V4GbVcYAGRsIounfmkdoFGhpgFX0OCHT4ZkDoCIoFEU3A1XMDo
+2JfBxiLfu4KQEUioBXD8NIRUAtw8ZdWwzpHj4sPVhC0w2S+RFfgOcCno2U/Al4DM+PSDwvvHP9h
PAnmd0zRMXEeBu+8L1f2gxO8s8bIe6CbYXc4n9fOI+FCRQIgUgVvLQVkxAN2BHCyBpoULFC9Oa/4
n+roGH6DYTIIdYpv4+gqFTCUB2TJF+Dp0H48qwWN4Oax8bkugCuP8RDxtikAPsGsAox/1WpHAuhi
C8iL24PUgvcnoDA1VLANr2oCIGOlcwcgitmolaCK49pD0GWM7pJWgOaOMxuZDnxmBsTNUEBvvggQ
jgk0jiNgOY8CoFMXUB30OD8FFrTbECCemYDzhOhua7lzjIgHrGGWNGpISqANyehheFE7GjS+PCyv
v8UoM0EMN4IefLgPaqhKgCFZh5JYHp1bgHxHD48VFO9gS97jEepPrQX6mWHmiTmZ2adxMsWgUREP
BliA++Ojywd088O4ygdosQbmWmLDc5TemACnDhsN1KfWe4Didr58m7rnAMF+u/AfUPXvojoG9b3T
5gxdQ5poFTl7h8IIq1q9t4NgfJWgyz4SflZrHsMNDCaVD8lj8PfK6FsrWALg3HDhVvljRBBrsVsB
vnN0b6ONUWsaBMxHC5Y5mupjmjUqyjBXlY2nk7P02+jzFDiZVoimX6eRY7//UkOOaJQChTQ+grbG
nT+reSbm1I6AoBLQtceleWYtMWQy9jHSxXy8dWKRY1ocHV1iOuWyhtlb5rcLB8NSz2YzeJnIS6OC
7SGAoTurIUCO2rEH1An9oYzdX3M85RlLWCtIvGTxIeUYssDj1E+e8gzitxmssgsf85APyQRG8UIG
zxbtLqb8r39iKL4Mzrw4ibx+omJNbTEYULOes21le962is+w63SA5W00uQLKB7Zz3a6YYjn4t8PV
L033uGpWq04VnFh3qnlWaI1Cz9Fg++vlxNz+mW2bz6kjslVPcFvFgXgxCerHqFFG9qlagRvgwHpf
J0HjGMSpYV6IU8GUW7QIW2fn4vPb5wX3+cx+RFil7HQ36sVUQPtotw4OQGIu+4KXotIB3Y/RecJE
EzXx9Vp06KOSLBE3cuiFCvYaYOr97oK2gnIXTIhcFDA38i8wvEoCvL3pwplc/f6NsgKBTDAtNGi1
LRvDzSBlNDpAZNgOwCk2vMcGiqV+WlZwUDZdRdAOjI931FkB7Q1s23FNoOjfKCPk+/qh0Q6QCbZp
4pSrKF7IvnQqVEEDBw0Ln34NSfymFAQKKRqoayinIBxM3K2YZsNZXXxNS9aPHbuBHhcANryqaHzW
VFipCEj0snRwoCIwVUseuMIOgHaYwoyAtfBm2UGIrNyMKXUrUB8E9ArKN7IvqN512eAe16oOMtqr
yOabug7A0ZgEbFBHRtmqNCo27IHMFFh/f+fYchqA69TBDa7tvpp62HUd9jQXtGXWzIU6+sM6po0/
ri2a2WgWEwLMmLoBFQkdAphRI3/em2KHWsURIfFyUqF+XEHiGoNFkCt1XU02Yhgf4F4Wwt8uOOb1
bAXtFH/4EJlsRC1eeSrYKNWy6viyQAndYMjcLHgYMKjMOq7Om2OGFR1yW66EcIQzBaZyML0mF47a
pRDCEcSpglbZ15vzKVe6sjQ/uFCGLrIfsCFdF5Ny1HsBXYl8QQ0trqBI3qRnvRpIVE40OMdwm+E3
A+sLrsewIEVTohUY5KNjW6gdrbxVGxrhgLI0sJDUhg8B99pFN1vVmRJ4WKtiQnw24E9lz3pDGmJ1
GUoLBcQWGhaEggNOsEQcac1esKzjiltBt7iqA2UE9NlruZPbVQQa7pTlBPgJVSH4UMCNeJoqGEVb
PBABmrSCjvKiNvxN8sJmuv7FPmUdDC9EHgJNUgOsc0Pl2MKAM1GXvj8B9rgxT7FbzIP1By0RYPV4
XBTcfe4DMmC5+ftVnC6bjWZbT1iB7IMiiJs/Ozc5xPd/UyJQmb+89ktR0b/2rfLZeOPDq1dff9b6
j5QXLXwD+cNLj0cs6o8W2T9ZrN7plk0QJD7xhzzy2Hr0GeL6xyb/+idll2v3ZOuqwTD0lUVhFJVd
FAN24zkLlGUx5rn8ujzwlHCjBXFQerNplKLjulxIMJAQjmWXbY7YQK4i1rQhS8qu+ZFP057v9Y3w
q5GMuIEqxGEol80eAnlW9iFnfBL2I+Qm+sbu5xFwYBPcHYVqGNkmYJZmOAmjMJYEEeSpwaAsS54m
FoiYb5x8RS6IBU80kitnz4HYLP0cNuXGPY8GXK6VrQwLtuzKZ9+8XpgmCseLiStl10XruGkilxGb
rRNstvWQsiSE3PONi9QLuCJT6gRs0oq8JFKXdQiuaisZAXCjimuH4HZ2ce0v2KSnruzCaC17fBfo
L6wIVxFFKL3oSFMDLsGRbTICTOTye21+/5+EG4M/X81CL1JuHaLO5Ze/5sFC4V7EL8uveuP1dKvA
hPlT+uBueBwmI0W5mMI1KssQ2K9GBZtA2bbZgA1Z3FcH+iIpVH7DbbYIk0RlhxrBRW4zn809uT8h
LkU/7dL0xbLaogS3uA1F2u+rzFAjoW0K6csCVZghSEFAh3AppORDqp5cnYDZbj0Y4nKH2cFRCPZs
VY0Qwv0qe+FyYYlp13HMUrlctusGAbt9hJk/UKQayo3lU3LszCFeSYcv+iPu+1wx36wKwel1YPqM
Vtab3KggB8LB8tsy+w74kPlyoWxdk0A1deAXRsy44WGg8LMl8khlOaQTTiA01EMUBdul100HTDEo
LAo12g1Vl8eqEkiLzvf/Co1uOPn+DwP8bNxF3/876HtTldZVAlp30T4+1mgt6vLL0rrLgqUuRxHs
LL/wp+HGBbcJGPo0jcZewIxzFitqBT0Gyu8Z8RJPM5Ax0aL8ui0ENRIvUPSrVSegxm8bBj0awJff
72/epMd6c5WL6wSEyGVoZ+N+OwRSA+N9jC4sI0WIYkJIeXKc9BZcOTtM20H1UQU9MtAHEKAyhH53
PaUorPcEttkMSqoAw5f/fiUXMj2C9O6PEqj1UOOWUOVGpHLLZ18prNmEg6haEBRi6yLiPPAhuuSB
ChKKia5lBW2bP3qaJSwm5JRdtsPQH9a4E2qeZyqoLUxXhOTl0rmJQvCkT4GX8IHRSViiWVc2gWR4
io4hpofwmLJ7p+JuU9XxnhHrJou8Xo+rpgUCAEjtudtkcb7+611gQHqdyl55CeRFAjDUjssb9kGD
HZ9RbO9XuuB5oHSdE5Bslt9KU3v1ynuywEmQIEuCCLXCYCbStyXX1U2zghDNy3baSqNQNSNNAd8u
t83bMBIuTMEVy3SEJoxetuGTFEUOG+4Arm5J0q7crs09o7Zh0xF92Z7fi5ugGtV14D3QtQKQMLSL
BwIkg36oQvplz7hDtckw1J8ioMcoTa4hlQwbwgJcQz/Z9AdOfl8BB55hGiNiQptrozoM89IsEzgF
1AAQPKiNGB+6PcJaVu6RY9VqKJG2UG9hOqLsBHaHxlMHvFWbDUcR78mVhD5DIt4Rf1w0Z8dYJhQ1
UDzoST8YtxxJskhYASB9fvjisa4NVVG1bFSCAx8Fp3RrOO+11UYuL2SC+Oex+0783sallacktcIa
m+2tGQYhIiVyoey45TclVhVCUb0kJoGxdMoxvTWdyP1lJt62G7AnDTDyFHIqsyIvebTEkLQZXG3l
Kdukx75P4T6LUuViUeQzTlN/CANP2W6VYLtnPJhgfOw6FcQgiFwqHM4ZVxHIoHoZFCHmVoz+6ioR
YDuW3m1zyfsjbVkC2p5jXL1GBDFqtCxtz1kUcuMq3hTgBAd3HrGgz+Umc7UgvzucHS68HownGKdy
KbGwKH0pS4sLFMAGMV/IlbJ1N6zol8vLCx5NWKAuSyDZhPutUlcA98oSAZ3WEH9TRANiNuXXvUwD
yByFCFkdY9n9XvU3hANqV8vv9yphvrpbk4AK73ikMRjadJXf7DtgZJBD5UokwxRNZ8uS94YlM40b
KELTN14ySnXTBFjI8hvu+OGMYSy9XElcYtMmoPGNB7me8CBOuIqPMynC6TfpI58AMRQN1Y0TiPh2
6A9AE2XdGoFYa4cB06J0NYIrguR6om6WIkz/jJtiUkTTESqYM1VWUKhmTLrSFL7ZILggdwhspFr+
FPVrkj0O18sfkeLU7ClU0JdfV9xoYFIVnsAoc4KFM6kZeYGaHaPwOjqYJqEIY3jBBBueMTh0kRJv
tywKEs/5QFUelkXAap25lyzz4IB8eSGOLQqV92kcgcSKcYnAjXzM4Vy8Ct1fe8FwEKpu42ZE9eW2
4L3A/ILvmmi4Ijeb0WRrfGRPdxESGQqKDyOVoSm8mg6P9GwvBYITjgcXQOu2lmnAcEGCNEwew22z
Ph/onp6JZCSBssJI2XCmUBvTitFbpSHP9nBG/P7vQvwXuWYOmlW4qClBXtWtodzK3v2418vICCP/
DQfWigizViuj7LyFaLZWS/P871eWd3a3s8i+8lHBFn/8YpmiNAaFYsa9/Rr64xXvy6skSFkXU0dd
lNChkBK9RJGK2alWi07490ETZLmyn/DYCxOD6PsqD+o5mfd6JwFz8U1LobwKXYGuSL7ZWlf2dQjo
PzqmqdqTwJY/gdnWYx5mQshDFbePIJ5wEk10W37nDc6ps40QpywY+mzA49H6dinMzPYCYzHUUKNF
seFRqh8aQUTwFEV2KvpKtLkrGwJC7VgvHKj+F0UMqBN5xg0LxopjR2Fj4x6pqRiKAM0lygCNa/G/
zslHSVRxKbKC/rI0vgpgoXItIW2aBP4MVlaPLmuLU3a/79hUFQ2mReCQXy8wgW6pizOgByW9n9Ms
uyVE7gpch1oVGsYsll87h10UrE1wpa/Zko1HmyQhuNc3TC3chDdRnhZwtli4cUVqBFSGc4sqao2X
KRDHCDgOvJmK00N3RApa+Gyh32mKes1bPlXrH9CDqvx271gET9kv8jhN0UqsrMy4Q1h+g5Ep8nZ3
aHTgTaeIBsVyl5nbtRXpsmdIpYM4EKa1qqWKlknAHd0R8/QAr0VhW3TZNwyx0ikNGLYkzuFStMs8
1CLJdTIiU1gYXRQqCLNwY88UEunTsscLyGETSNB7jycBU4OEFKLuPZAw4cy4StA1YWr8arRQnI1R
RAX+sIlWYwQvsnrgdRqweITagF8N+Vev6KGOTZGS6UzRAMFfFMkb0TuMQmV4gwHiiy0WJ+s8i5au
W1eHFHlqhLTN61hRrTPyxgD4BaDa019zQMX6Q4GbBc6PIC4IdcUWDAcUef7//dt/xmPx3UW0AMAf
O7hEgfmEyVNT5CGiUPUqRXlx10PThyMUL6sVuw46kKLtm3zpw6VMh8MpGEt2j38981i4gL/kGR/Q
RISp4VbRgc0heOhZOB6EIGCXjeFGehMm30NIOQzUsYHXlD86/NWuWepFnoKQQqNtNEYTnXXLK9gj
3zvqA3x0FMepXC/3UbJn7IzQ7LajO/C0C1YmkEE3bJqMNLMmJ81OxfV6gaV6AThZRm6aov+SYJUX
BnrX32b1z9d/1FqPQv8+gcwcPl72vcBcPzhc7Qz1WlUT0VDsSA0WbFUNe2qGUzgqGmyGIp91GrGl
WrNHUZcr+JSv32kKHdEM/VBvoEJhGrX6KQP6eH27FKVh5xEP+iPR/UZrpUKBDzln/vjZXB6BUrlI
EaRU9FU2vOHHZTusa1kHFgasW4U1zK1lCnveDuFoDlMNMeMSuFR3PFLV3u7s0G6N9ylK9c1aFDfk
Hpn6JcoPlYNDwYRk7eeMjCJd8PuogaJ6n59QKeTlU4HRYZNQORwKWOkpsMAo6ZaHnMcp5HfPHflu
Ju0IcRsGhb4UQfT0NExnPClwBSlKxpthP4yNX6459xFs+UvRO1C0L8oiwAB4A2uC0ge0RSgAvVPA
IpthKDPXivtFgY18x6KZFxecA0XDgXPvmyc5UfAlRUzxHLgyePlPtdAZ1sfrR5vJjq1lxXsqlpUW
B3BysZFM2VoWvef6p/ANowLquwT+52rvWS5BcKnA/jyV4Io8mVZfR6AuL1I1diU6d5c1Gi458Ikr
EuU19v0z4IR9+TPlSqDsjuCJ4XzNuJLr5V4vwQudonmWF4+MLI8WGFkZrNFFCwEPQbmF8jgK4Oi7
cASEOST5SRL6SnsOkyI2LGCNQOmioSb/quydwpG4RmijB3yjujDB3WiOIsSGJ6xI8pkUhWt3zJ8s
0Ptpk+gU/RraTHRg89Q6PpOip82tp7Veo8Bk3rMA7UBVQ9ohCE/dggzqqhQy/5bPjd84YqJqgSAA
kpIND7eq7tg0Zahwnhe0RTVpIna+3i+OQCLCwIkRSSvO5G22b0h/VM/vqQfzRiqX3OcB+yfjJO6j
KgYz6jJ53xVXFRIG0ehmGoxUS5cittINx3CaFEbC0IHyh91FflndLQU2oJsCs69tliAM+xnHC0NQ
GAnnaYK0jXz/zKGg6HH5GbZOgaljUZixG54V5sjIFzj8tra9AcpwNmU4wH8kqCKRY+aR0M2b2Z0a
mhxgZhoAqcB/V5AsoCgAWpUidLIuQkYbdSqR8T5FygxKfLUHxZzCQ/HkCmZVuYDIoinH7tbNrxhM
KOi2UTaYsP42go8QeF//UUuNnOdedRall7+RG9iW9bvgYTRUYSgU6IiPaaxBRSyKXFr3+/+iCeCC
y+uVyYfdJlMR2bYQk7AFW1FjFHksP09Gpagry8/3lkVNYH6+t8zhBL/vex0ou07ZSFTNrQsDirrE
5mKqdSmh0OcXgD6ihV7kTZX9itFaZaMUV2hMIVfJIgUUrXiv4ohx1WWnIC72+qDslaIy810YDTQS
UCQor9M58xSsjUkRIb7haGOktmlEQzNJlMMtxvcIhchVMjagCKN+QBMzJT+JabryIYdvtcPSgWec
REyvwqQIoXUWWjMgiwLNvTJfxZ6N1sQTYWDFXLUsgqDCZ6CQDJR/KJAa9FYrT/G/c0AS5TKZ2UTR
y+g2NMB0f44NPWCBQk75sMO55EK0DDA6aW8AJxy9QZWriOl7FGIZ3bV7Rd6HmJZsYhxu+bc46aVG
O40Vn3a1OgGN/uVjq9P6eN86+1dDMI+ItW/wP4xQeFFV9Ct2MbIRo/zeclrWynq+/jHsD6T4lqov
QiADmiEiTsZHrVMpRWlAy0cW2J/piBOHgA2RfEk4ZgIoXE4RnEOh0kA0t5T3MFNsu4szd+eYb0Hg
DLihrEyRV7tDOlYFXJqNnSR+PRf1qQ/yH+LOnURpT2EyCgmNSApAMVn88ZRFPR3RIDnkcE12EgxT
z1dvB0XVhdgtrrN6O3YCTHdfjiZbiLxaAaaAotCgqR0hRYD3LJxgzILa3ZkC1i/XLZ7aR1FXhcZ3
ejt7CrMDEnmAbvCp2kp6s2/yy/Mll3CK1KwoRWjvHWSmdn6IdJe/ekgfiQEc+lQnirmOokFNLKbs
KIapSWGu36F5YxIKK0CpD7AozOo833XtJUmecrnlQOFIQmeuAUURTv6Um7SvBpctij41yMoF3oAN
8hRd2EObbWX/FK0CRRVXTp8m+BKQrgJhaFG0r80Jde+htyjmOYgcmJjTmkuFjSJACuiYxIDce4j8
Fwp5+AuSnofrvE8dY9sTdlpEu7XUKaA42thFi8KYbcLgRN2vJEF2JSiKcjpMNV0sChwCSjoTo4Xe
NYCqqJgMi2IWXM6dsDOS0fd/+HyyWKdKjQJDmr1Am+EJaoACU3YoqovzF8i1gPFL3sP3L+svUUWy
kyCH/f0/UJs34IiEGLdsxuKYo/wq/xtbyQ7jlzMvnqYCP8hQuW986pwcXZ5cda+U/cA/rzfwXw2t
9BvwHNzdQ8QOdB6K/tlat6hVvrHvAwT3t/8HAAD//w==</cx:binary>
              </cx:geoCache>
            </cx:geography>
          </cx:layoutPr>
        </cx:series>
      </cx:plotAreaRegion>
    </cx:plotArea>
    <cx:legend pos="r" align="min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800"/>
            </a:pPr>
            <a:r>
              <a:rPr lang="hu-HU" sz="18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Kukoricatermés megyénként</a:t>
            </a:r>
          </a:p>
          <a:p>
            <a:pPr algn="ctr" rtl="0">
              <a:defRPr sz="1800"/>
            </a:pPr>
            <a:r>
              <a:rPr lang="hu-HU" sz="18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Magyarország, 2017</a:t>
            </a:r>
          </a:p>
        </cx:rich>
      </cx:tx>
      <cx:spPr>
        <a:solidFill>
          <a:schemeClr val="bg1"/>
        </a:solidFill>
      </cx:spPr>
    </cx:title>
    <cx:plotArea>
      <cx:plotAreaRegion>
        <cx:plotSurface>
          <cx:spPr>
            <a:solidFill>
              <a:schemeClr val="accent6">
                <a:lumMod val="60000"/>
                <a:lumOff val="40000"/>
              </a:schemeClr>
            </a:solidFill>
          </cx:spPr>
        </cx:plotSurface>
        <cx:series layoutId="regionMap" uniqueId="{6F32E008-0FB9-4553-BED2-C1A5417B88D7}">
          <cx:tx>
            <cx:txData>
              <cx:f>_xlchart.v5.10</cx:f>
              <cx:v>Termés, kg/ha</cx:v>
            </cx:txData>
          </cx:tx>
          <cx:dataLabels>
            <cx:spPr>
              <a:solidFill>
                <a:schemeClr val="bg2">
                  <a:lumMod val="75000"/>
                </a:schemeClr>
              </a:solidFill>
            </cx:spPr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600" b="1"/>
                </a:pPr>
                <a:endParaRPr lang="hu-HU" sz="1600" b="1" i="0" u="none" strike="noStrike" baseline="0">
                  <a:solidFill>
                    <a:sysClr val="window" lastClr="FFFFFF">
                      <a:lumMod val="95000"/>
                    </a:sysClr>
                  </a:solidFill>
                  <a:latin typeface="Calibri"/>
                </a:endParaRPr>
              </a:p>
            </cx:txPr>
          </cx:dataLabels>
          <cx:dataId val="0"/>
          <cx:layoutPr>
            <cx:geography cultureLanguage="hu-HU" cultureRegion="HU" attribution="Szolgáltató: Bing">
              <cx:geoCache provider="{E9337A44-BEBE-4D9F-B70C-5C5E7DAFC167}">
                <cx:binary>1HvZkt02tuWvOPTclDEQU8X1jWiAPOfkPGjWCyOVmSJBEATn6S/6E+qxnvvtvir6v3qnZPlKadlV
7lBFtOSwnCYJEtwLe++1Fpj/cbv87ba6v+l+WnxV93+7XX55UgxD87eff+5vi3t/0z/19rYLfXg/
PL0N/ufw/r29vf/5rruZbZ3/TBCOf74tbrrhfnnyn/8Bd8vvw2m4vRlsqK/G+269vu/Hauj/5Nw3
T/10c+dtndh+6OztgH958my7eReq2z6CHwb/4e9dpO+7+/zJT/f1YIf1+drc//Lkq0FPfvr58a1/
N42fKpjpMN7B2Fg8VYowQYSMY0Llk5+qUOe/niTkKZJIKk6FYJwyhD8/+PzGw+D/h9l9nNvN3V13
3/fwth//+yc3+urV/uS62zDWw0PYc0DglyeHsc5vuvXJT7YP5tMpEx5e9/DiY3x+/hqy//yPRwcg
Yo+OfIHq4/D+s1O/A/VwP933P/n7fL3/HM/vAqSQHGMqqELw99dAoqdYUYE4wySGfz8/9hOMH+fz
+dC3ZvJt0H4d9giiX4/+UIA8D1V9890B4U8ZEkIgRiWlCCn1FSRYPmUUEIu5ZIhJ/ji3Ps7pr4Py
67BHoPx69IcC5VnwIYcU/m6Vjj+NY6YIhz+EKfkQ8C9qHRZPOZKCIoo55uQjXJ8e/Wut+6fT+XaW
fH6NR4h8PvxDQaJD14e76H++u/nwX2X09t431Yd/1N8RIgllSjKqBKVScq5+V8WUwEzACcTFQ6/6
EqC/PrlvA/ZH93kE4B9d9mMBetPd1OvN50B+q/b/RTrBnyIK1UxBggGEX+MHJY9gFBMEicYI+h2d
0P98Nn8A2eeBjzH6fPyHAuVwU959+K9IWyCY3xEZ8TQWCDpNHGOobxgBCfii/BH8NGZCxIQrgOjz
Y3/lB//ihL4Nztev8wihr0/+UDC9vam+b+JwKXAM/0gAAiH6FTyYP5UKjktF6UMJfCATXxa/fzaZ
b0PzadQjSD4d/KGg0B/+4T78o/8cku9SxqAFAVuIBeGgfL7CAlIFgSiCOocooIUeM7d/YTbfhuO3
gY8Q+e34DwXKy5t/h8bBDCGgbxxD+PFjSs2filgJ6CsgggjUsUc6B2b0Z0vk26B8HPQIkI/Hfigw
9uv/+V9ddAaORh09C00XvidrA+YcE2joCsUsxh/z4YvOAsSaCIUfxKmiMv7Iu78sXX9tat8G6Vv3
eITZty75oSDc3Zcf/tF9d5UqnmKioJxRxkCKfu3/fNKoGEM7iqmK48dd59OU/npOfR73CKLPh38o
WC7v++HfAAqQNDByaKwoeDaP65x6SpmIYwmETT74c4+U0MOU/joon0Y9guTTwR8KkOMPf++36Pwm
X90IxW4Dbye4PwvHX1Q4UM44oYhQJbnEoHO+JgfoKQgcDApIgbXz+bGfePRfntm3i90f3OYRcn9w
1Q8F5Ul4sLyDj9J+G+67PPjPAf0OFO+j30MFJFj8O78UCh/FwLQpA/b3O6fhr03r2yB+6x6PEPzW
JT8UfC/v+63pPvzj+6KGCRckJjH4dDF6lH0PJl4suIDUA6nEfucw/Esz+jZgXwx9hNMXZ34oeM4/
/O+8+/D3u39D94LSCOnDBAPaACrpqwqJ1VNGKCYIWhdgqR6Tis/T+rNU/zZE/z3yEUL/feKHAkh/
+Dvs/J3YHhrZn0XjLzYw2JfgkkBxQ0D4BHsMDpRExhF4RUxi/Htt+69N6dsAff1Cj0D6+uQPBZQB
WfUxlb4rSuDFcalwLFSs8O+tcEIZ0EPOGGaYPk6if2lG3wbpi6GPEPrizP/X8PzR5D6pzk/U4atr
/vqeOeYMDCJgCDEQwcc7Sepp/HA+joXEsXpspn7emv7j2Xwbl9/2tL+a+r99r/uP98F/+6wguRlu
0o/fI3yxFf7nZz++Inw08WjoV5t9X73n58w6uvvlCUbgfv72lcPDLb7yQs+A+t90sFW1ffj7b19K
/Dbu/qYffnkCXzbAZw3gs8I2BKjeWMBOxQyyCW7On2KM5cMfFsMuYQxn6tANBXwrAVu2EhihQkTA
/iB/mEYfxo+nGFhP9MGVktDYEBLyt+9CLkO15qH+LR6//v9P9egvg62H/pcnFAmQCs2nCx9mCvMC
5cegOSL4iUCig8pobm+u4esTuB7/j7zsyzKuRWuqyS16bWhzgir2OubkzDftRT3H2VFVlGaU66DJ
4Jd0acOusuNJFNyys02UJ2XmjmPvMo24b5JpZHnSSnmJQtbtHBqlQedtjfflki9pLXK9shGZqm1y
vfGS6DjPJtOjNpVhKnW8ss4gPlRpGAaWtHABjoqXOHY+6YWoEzKUep6aMmVD3WtVhSEtK1Em7dRW
evBroeVG2qN8W3ITGD4soSh0t8alpus0JAxrLF12tExpy8boZdPHx/UsdpEt2rRQ8VvbR9Mho67T
02xl4jFZEpWxIqndOhkbTc/s8iKLxwTleZ5OVL1A+WBKUqfYZSzZ2kYvS0t0IYpaC2WP46quILI4
2jvXDgmq19zY3L61szh1dTGf0ByZtX+nYMvkmGe21EM0H5ZuFceh9cVhGec3crvqoik7nSVNQ6xG
TQkq0kx4pldXv6m2+SALd18N83M6r40O63gjKo9NwVeW0FFHfrmXIgS9QjiMG2581kQJbK+9z3A4
h2U46DysR9AibOII2qOyUFrkOTP9MpZJw9Cbjd9WtMzSzBd7mrH6OKhGbxGgvdYnKJNcd9hWxi+q
NFVxjJs+bdpQa7WKWjveWI368aqp7I4qvhjMCmZC2+lQDuJokeLIznYybega4+SY4LH2evMFMjnN
R70U4oqOldPzOr2ivM701qrTnDNkNtkXOs+lTUjYMq1kSBrHKjOs87u6o+/Bf5cGd8WLoSKvcfZm
bC2sqeq2pEOkITOGtJEyXTMyGKYlivyxGvaENcuOj9GQTCo2LfaVLgfUwqLgL1U0v7CRuhwa97xs
q2DWpfXaj2EvFvq2isbFFLPAukZdSrgT2hFqdTd0JB2r8lSNE9W+KEYdk/Vk6aYqGZZXtpbTUT2p
86Ur7qXELtkupsDtLps80RmViyHYUkCUJkvPXjSxq067qd10uevdJRnflUt3V/QtMtyuPolzor1o
pUaCxvuVT2cufkNQRxLsu+MGBWaiJUppVWOds3lO3dDrxfFut+X4VRXyOq2XvjOrHMQOd8KbdWgP
dhpNs8zvpKwuiZx5gss6mQbFjCd1ros237PoTmXtdlL2YTNbh7pkzNuXNVv8zuOJ60Vs0Y4UIena
BSVhsiSxS7RpTNb6IAphsJ9i3Q9NYTZvvWk2eV+56NAOWZWsqu01VY4kOdvmpBK42a25UmZT/B1T
7llWNnLHESr3VcsmI9daz71szDSrwvC1mI6RSgilL+O6dkdDLzVUYpLOfVfr2qOrYanfoKJM6222
sJQENZVbYWH0Ehkli5cxj3Ha1PVNFVVv5lyWphCj1cUiblzjk7EsXjVrHdIwMoBcxBcZm0tdjH6n
XNQmRT3WCbPY66aAKD8s72XDCdmadtdXVWvwci76KDd0jaIDLZONdcUOl3tRyCqZpjroenZW120d
zDg9VLNG4xYjU2+1gtXZcj2t81Fsu7c0w7GhzdqkWFa6I5FI1jGuTTdXsXau75I54i8iOpy4kZhl
ikpjM9xqKZtkDvlBIvt6rS3Tmw2dZl7uM5JvgGZYTUaEBm3cnAzLdLqgatRhciKd1stBZOupm144
y8ddGw3MYPluc6zUtldML6G9syNOu1pcMlS9EUV0pLBrT2UbHxXTSo3tK4jTpPgevuCQJpY0P8S2
eDHGbam9ysRuHVyVXo2k3AxbFKwHhyMTpl5P0/I8H6EGjHNZ64YOXq/kqq2i86VUq2ksUbqL7Avq
231eN7WWtlvMVkevcFXva0jSfE42SV5P5JTikZtKRAIW7G0mRbkbhqO5Fodo4K0eGOq08DPSZZD3
apv1TNjdGPVndpha3Yv+fBuPI8I6DY54axyqiI6m82YYY+2z0JmIDLFe7aIllifwPQrZd2yJk43b
K0dbu7fSQLq8lnzc0iiHrF7z6jIQqAuU5V4rRl67amKJnLa0llvQ0SzcHgd5tQzhqF0nno60DolH
xb5a+LO1iXPdyvwYt8sJ9MnXcZ153Y93S+ZRMss3VbRNqcRq35CmMUU5dmbIiuOOwrpx2aI0Xgpv
amGRcdXrrMDPZDnmyTRHg+5r+EBy5PahnFRJ2zXXZJ29XkZDH1K4Qs5sDiIG5QBW7OJfSj7c5Uz2
Rgk/Qa+8XXFXmizbnB5XYvIsY3rs8100t7qQJdPzuECxhp5eLTnQhT5muonYoW3mA4qH1sTLag0f
+zOs4IbrYO8wkunQ8C4dZjQ9rGFnygqKI8te55tNV58f28ZdEYBSN+10Wof6xWRLlXBILl2s3XE3
ZPQQVYLpqAo7gqsZAjgdQ3cq0jzwzHCosaO3h9pDl2V89JrgLNdBzd7k9dZrOWc7WQynktpn0Ubv
lSgvm4xqoEZnede9jmUTaURgJTo1XLcRxA01CWPdxQw8AbKg2qnCWmAEhkpVJ/M2ZKaKzziL23RF
datd32CzyLcdrzadV1NrVFW8s1RdiBwo07YsNLF2Oprcmtqs0UXpM93F1ZDMTdnqpe7eQDkw82RT
z9FRP7bcLNnQadIN133erjqOCk3yxutsOsp6C0lDxUvR+lgHxPehIENC140lRWdnzZvOjP31NOfT
rphxpj1ejgKpVuPGttVNGCF1ostoGKD+d/i4HOtGExUfI5uV6cph0dT22q9qM2V/1tZAMRTNhKmL
tMqWNhFsSusABVlwt+mhyp612wj3pXGnszE+ofOSuiw6qmUg+iGObO5fqciX0ImY7uV8tYZSN1uZ
AB9GSTN0p1G2Xa9i2BVDQYwd2W1YVsB51C4rsVaZPGulDVr5t6QqL3BfLZq27DTKw2SGWpVJNy27
wHooiCza11DTzcDdsYzrQmcunMTZdQxt2YhtavZRGMyUk95EwebAyqIztZEjkcEq3dbXNWoGjVYS
JfFDJObNLPGSnQoOkfV535tyreZEEmHmMjjdHQWkOLCljhpON2x6X+gYP2+5lWd1Fg50LeaLLXob
Q6UyMs9fytEfNS3fgHCMPlGLNGoLp8tkCjpGmkzrHc97WL/9tcKmJgXQCJbdO9rnmkENUa00LNot
U/ZmRTDntYmOQ2QbE0+8ANorSKJw8yybbdKUN7UPq+7pNiUPtKbk5XldVPvOiaRsaKlXoMUbHipg
HwUwh3l4r0iX8pxCujlkomY5YQN/BxQMWGvRH+czzlMSMERTLulM1OmSPedV6fUYu5uNlrsFkUMv
1lfweVJICorPoUhSbbuu120lRFKx+nm4URW9X4tmOygrhqQYoON4vwfuvisz/kw0ozXZgLKkDvJg
XbEZ6bdBi7U8lDw6HfqOHwoUXlPXm57WTk8N5H0eyltFmnStireu6akBIgUEuqo1XVYChbB/ToN/
UzU2M5GqdqB3SDJSkbKtcfuNzn3i+Ws0jURPmdOomea0JuLW1Q89s0nCnPdm6vFN7LZnxRByncnt
rnyDKmFNsWR7JKA2tk0ZIL/soAs/FmZF/RldspO+7ysd9/54ynJhWuKkzgab9Bm7X7xfTiksoKN+
hrbYL5pz4PwV63VTQWmIwq3M0R0DTZkWZTPvfNZDJ4LL1mxMsWVb0tvqXLra7sJcHwKiyMy+qFLM
33HZIAhj0CKOxr2LR2Ya30IXCm5OJ+CyZC3aZNiqaheqEXokwXrN+zJR1VAYmqzYYsMjb1MsitOg
xHwYtyXWcoEwjXG0t2PvT4rlJBMT3ZN+PsnZqiCsbNnHZXM8k+dlYCwtcSahm0xhX9XCJbHcbtga
gF23wBebejYlwkk7y1cUmC+z+eUcsdQ366QJv8ILe+999yyKvK6IOl458aAHIEeZj6juyuqiBxQ0
efhrrvys3TTvGjnfZVHcpNxnZxlyZTL3ELyxFUdZGVVJ6KCwtpvJuI1TXztm2iWDVTOcrjIzs2XE
TFKtqSN2MRTEZWHLqzJUz6YKagENpU/EIJ7JeLksWv/CzQrv8DYfSR40RP102VSsl3xY9OT6Q+Wn
U6uaU+LzkzJmZ2UTPe9FfRE2+5bAc3RmmkyAKip8tPNNdvCOl0k/Qm4wa0/ZxLlm8CslOdeC+7se
uISRYnsGH6SnZS92JUjEjs+3IHyhTrvwfJMU77jL3nWzeLfIhWvixIsZKqIbwgCyrUpmDqp7UeAH
jFnuDhUpIjOUJ6ztT2eGi4OSkPc2rssj4TjUSxR6U2zjmKz5kIA6JYeNZbrebLtT8H66YXzalST3
wHSrHe0mmpKVSNN5Bl2PnspmFLu4DyjtF2uWZroc8u686xpmSstZOrcS6oxXZhZARCLptWWIJODe
XGGnoBH03aZnv68naDxR0VRmrTdYVjW+iEk5mFDmb0fS5mk9zyAq5jIp+rFIxDq9IbV6l7+idKbA
2wubhKx9HY/AcHo+X+GunozoVKL8Oh0tBMREPW/IxIh6sy3oJMfgj0wbq/Xg2AgPhBVRl9MV2eIq
3YprW0HPoGBNQK/eCDdd+RoW/Bmy+cuYLgdpx4t+nQ7VdAJG475w1VkXWjNBehTXJKuCDiDJaw94
D8nSxXuIu4H6d03XCyV1S6skBonRLykaacordegWdjg7ip3Mdc3Rbt2yox5Hl200pds4Xc04yXr+
jCzbWVvIs5yN7/mYSptfV64stYp5rjm2R9tc7LpwLBEYOjw0R410U8J5f9bl6rkv551aiqSn0Fd9
KF6jJbzLSGlCcEhbCiZBBFrIlaQyMlLv2lHSPc6OSrJczDXIYaIhK1NEWoPyKm234UQt5O3Q+l6D
FLga6XJS5eIklPy9Am4bbz5tl/Fkkf6qHt1x1FTH0zwdOWiHFDjhpobLblVmza4bEb1uR3oxVv09
sMBzJuqTXMhLnoH31Dn/km/5mZ3PFJ2OCM1A4Rb7CEVXbXNCoQ8KJU6hxq26aRj0PrRdMDF3emiz
21hth2UDYtd0J67Mj1po/Em19Ls81jEaTybvr1vUnrC8nTTw4BsfxCscF1dhxc874L9bOR+aGBRm
HKZVrzJCmoNG9qsutvmkqfOTCkiC604KvBdEbToLcu/p2Ok5BnpEIon1Q//rCKe6iBAH1uEj3aFs
F+I63mXW85RhKOq9q/UIPwGlLk9wNpeHsLhrfwYlv0tWsZ7G8zXdWnAgQICLMBwrLl6UOabQeQII
A2hbOlibadfAMup89A7Z6G4m0E95A77BACVv43djT0/zsJwWs9pFE52SbvSnc02SFuXUSJK/aWJy
zDLydoHgh1qA3iUjdOF1V1RiR9rhXkzyaKvqk2mIdyU8tS2yd5Py7zcEBo4gk0ERTJm1q9cx1ey6
xq6EO2fPgKqdNMMgISz4JXcnaKVFumB5xvsIYgUMKsl4tveNSqfIXlVO3Pq1O8d1dATCbZdxOekp
xG8Qro/YqI6qzXjuXyzxmPrKjVpENKX1sF+L7RJLfJhjS8AViJKyf5WzHFQRmg+RbED7TOUhiumZ
i+636rUsrh3l6UTEK6HknNp6SqItNKAjuDSTtVCCkHxGGnAmJ3pVKJadtaRNSzm+XHh+uvJLPzWn
eQGU3/LKHVdsv2weqq/0L7csagwNdQegJyCifeIzaQrcBUNBZaG12Uva6lzVV8RFL6c+YdO+XZtL
6fNM94GSwwCGko3RezVyqMUte9VVSqS+BUcXfoUONAoYQV0GLoxcXo+ghrHsQZVXS6lRN9dpvvbe
FApkFKubw4hVt8s34J+gE3euXGPjoLD1WDktgV+Hlu97WGvw20/J1I6T4WFjR9uCjwiQA606YeT2
0Apoex41GAIMes5U9hVv2WEBSpCEfr5u/LgLGOyiPqzTW5fdBD7khihx1VOLtGyZrifQJ30FbAxs
nWoojQA/UtGQkorUSTnduIUtOlOuhQJqLK3GnY0nsAc6BY53Du9EF/Ki9+q8HkF8Zuw9WCgnyHuw
e/vhtuOQZvmW6zwGNtkEPhq1+DGFPiaSsRuXJIvYkIS1LnbZssKTxvwd33qw1W0Akwjgh8/vYGoh
1KaumzvsurclWLcH6Bzp2K1QwaDEX1ZRnye2Lm9K2l9yDhrA0edNy0CFIvC4vVq7o7YUr/J6nc8Q
dLqWgRqyObvoQ1efgNaLGwJanhlX2HNu6UNDt2Yam/mMySAT5GAquSf+UHR9/gDHuV/cOau8NFHV
gLNcZAnLxWrmYep0zZhLJozXC9wydejRcmfBk8u3ttx1PXTijg3v6Awe6mQZWEl9c1v1I93bjCbl
1h73QLYvmwmSd6zQW9LZd8FPmZkWMIFJqe58y3YtTmYka8M7qBkRB1EnwSeaq6w7j2Jgz36cdUmA
1/Zlf7ci/LzvoXJlnB+HWroE8SnXlRucxjY2g4UE2TwIjKqEHsL6JdMVh6CybuRpZaGA1VluhkDb
xNVU6TbLcFrWacbLM2Bo78vpQUK7jSd5DUZels1bUvpVGNt0ZUKrzKfgVwNGIGsdGBT71nOrGzcD
BbJd0gQwTWYH7v+CVjAfCa1StWzcZBJILp1eBFfEVxEs8GZrT+I1P49E1jy8+6KFQ5EBY9XUHIyh
CFyZ/UyhR7TNtI+GqDLtUHOQO14XA+a7Kuc3ObP7SWXrrmqaGyLAT0TwrG2lk7Y2vh95U4Gazjco
5gVsfATS64FsKWvs87DV1SGMzaqHaao0ISgNK1gNPS8S2sOKHKsxjV1+25YFSikfdqoFIdtnYkts
SUGsL++4czAyd2Naj2g0NqZGTS6APAfrg5dQSts4v5De7lFTkh2kFyzOFTwy1vXSuGhdDchmBmJk
vVN1LoC98aOKZBiEOKhCJ9wRWMvnBWwAgOHROVCeRQfsylZJXiZ1Md5hzs9cW1zMLRDNeayPOHTf
021sjvtmdhDEoU0qChInbN15H0+QUWDxpSOXpy0tTmWJLlwGxK/v3LlnqDWl0LHEs5l7SGqwfvYQ
IIK3WJODDy7bcRCEOhogAEuUZ7uhrS5pO5+HZjJ552CDAio8KNkoS6YCnYKrknRL88q24zEpymRF
OXrg2urQ4KvsAlk5XsKu2agrABC2o5rn3EuaVA2D3ZItPg3M3eajlIdZ7WtbrZqrK9v2k6bIvokc
sBc7apt5a0TbmXkT4ZjZ7Tgb2tbYiY/JUOHpuOXIHVxE8wu88WtSYgvyrA8azCR81At7Nah4NrBg
dJ/XYFkWb21Wn4doXk8DPnGylud5CRa1gtQfVthLAWOhM3iVCVMTOEAknEecDVqFqUrJA1WVskxs
ZvmD7UqNGIBD4K7dj2OtjLAgj7ucYMNG2DmaeJIN1TNsC9gJW9fjBbzSBlxVXdgzPPjWwC9opMFi
dyaheznk+MkKudfOIKNtC663APPfbECjWdShB+/ssi/caR9XMwzbyTzZcOb2qO5mA7t2BSi9dtmX
0VaYdoI8HYvoilHI1akmFAhutJtU5wybYDO1cOxm7NV07LdphBe6ySm48OAWLQePusNE0GQytMIu
3wJTov61ilYd0TVOpu0VfLXmjM87Ao6tOMQRhY0CWMS6XaoL3wwEWhRpk4XcbKDkHqTBvRv4olFU
FdrCfgXiHSgeNV5W8VTrag6j2VpwSJfN3cliedHYh0oOJNCJTZkS+u/SscYsqjt0JVBxNjRvoKJE
YBnkKuVWTRqPhRZ9A/u8rsWmdPNuiMV4No0+xQw2SSqb5Mvx0Cytjl382nW02W8bVnoTlQ5+RXop
uwsVYPfB9sWdozbaD6DAOl/et6TOjrPuCLcugiQXIPJi2PzY1kYZnEfnpe9yA5urzX6WxYtcNGAA
TlTuxgal6xpfr3yYoB17BTKc7LLiQZyVQsKmoXzrcA/iLoOlFNYC6ez/Undmy5XjaJJ+lX4BjIEk
CJI3bTZcz6KjfY0bmiKkAEiAC7iDTz9+qjqrMqtnyqwv56oqI6RMiSJB/90//xWoG0nLPkckCc93
uMzETAljDSZSTOxx08pztZukh5WQ+O0U16LUsXQQf4uFVXiecSnXMOvhdYmlf3c43gZyhO/rYYic
Jzqe6mH61U5wTRqYnDBuxpeqpPBkHNHFO9uGeF42J5UQWkiMkVMu3DRngYSiGXVm28mJ/XD2Y09i
FMA9mxDFcC/0mG4EjHl/eAAaB6fDfESrnl4HMj+HUmCkL5u8miGeZMVI6rXXtBpP76GcyxPuugmW
ZMvxdlVJW+I0mHtEElSPxcKhvKKG6DjixMmRSSM7oJhVlS7D3F3k00DIiXcOv9CeffeVbBMTeEEM
aOFUV+1TKEZ+MG74Y9FwZkN/abO+FBk3w5QoyxVMpeBjhIBdw+550eWd72AqWsMXt0ZIyexLxOY7
26rHQEaQdXnjrkuGS5DRpYwQReHgJx1RsY7229KkUc8fRfDThn6DAAYTMqmqRwXB2RjYJ4hScF6s
91GUVQOUniSNn9lgz4POxcs5mH91Y3AkVfeiwvCVtDDKkQC/9NNynnd1dvT0uDTdpenqPIrkwYzt
xXV1JqrmV8+X3904fFnHfMCejie+P7lw7WNB4GkxvpvUwHJdhKMvwoM12PssnfquTOp1FplxHQxu
mDKgCabYGJzmDiI0qRl8w6Gihafr17psHxQVr9veH2SozutgBwQBK49H57E2RsEI3nxc+ug7wM/V
tZhBPUQarMRs1hhaLOYWturT7Fp6aDg0+LYRF29nT8Wd8fZsmfiKoGVAHN/0GBy5OlTBfENCEx6T
SLUdPJm1i52aB0fpAShwtedmki5bPFayeh6NWyyIXU5es0SZFyA8b+BM3Tktwt6O9GFSbXY6jzKM
OZXTbTlCaXI7hAfWL/C7AlVlQk7vtar5TaDZM+1Uc2jw6ksG1pN8slV0KyhP8EcpAS9zy1eTNNO0
nlqkksU022e9M/8WB0Th8bo9zqJpYz8qy7yKrglcOG9Z0+zjsVZ97rWUwaiFFA+8xt7U1bAXvpyu
aSDll4C+LHHYOLbgdnsLLHTSGJQshZ/7iJRoz+nux365swNHlgFROuZRA3Gxy6HY5uWsq97EXUAf
lcQcvwbrY1BVc9r6Q4m7csj2mtNkGjXP57kYSwSBsO+RU62wW2y0TIBXMJRjdthwO1WzR+J+IJ91
wJHSevLDhTgK5miA046nZ0JOKKEtw573MRmYly4bFKrXtEAR8GSmGvo32QC6ZC4b34aSLJj9Ye9V
SgAoGbTKRTi/Rwoi8JpNOVPV3tsuh4PUPs20OprRw5uZlrrYHNqeI7ntcbNVTYyHAjE43iRJMPtR
wcspRXa6DDrnlSuehZjeIscVRb0ylZbh8tBVu4BZtD0jlIENgwAhbFXeyBmkju78A9fVzWpoewhb
bs+u2UK42n2xjKJ57cQ34dt+misNkbGbwllbTLgrA0bQrwtG6B0WbCSzBf5AYlbmYp7VO44b2sY0
nM0htPq4DU024I19DIWbB+UcpD4JEhlOfj6Q/ii20hzKCJJ1mL3HXve5HoPpZmWMx30ggS0A4IKd
DqqIB0GZCYVkb9jMXVk3TmxGu996c7fFkSnd87TjbVrPTnMU3Cm8eoNDsImbUKxf9Yo8jey0kF0x
Kze4IkJujEwbrssAc7Zr1u28df0zHeFG+bDfTrqsk4gLEFRWwznTI9JfSQDJyDrX+1F5Hjn27atf
bi9rGb14M4N4wqHuCC96FL2Dl7db+snKJzha05z4nJHLDO2g6xGDSVDLVEAlHxSvbmFjL8Um2zZx
dszOtUCW1A+yz/29TIyGmGjc+uw6jbg0NPAPDCnrTb0E+41YQGgxjxIkj2o/LR3e/hXbbnrBWcbL
GbbUiMQ8aKmM6dqEmabrezPDf6zraQeSdr9d5awzjkPmefZlHRBAlGZ6cr1vPiiF6ym7JBpFfRjL
WcdtYFPNyKsiAWLkAb7iVtoP1egyw3M15/UqXrmASiZ7RW+0wUzW4LUPv/YQ4W47OG8kCF9HwesD
3F6Cxx8O9exWx0XoECCUAwsDro9F9kzq0M0HPP4Q/rzopY83j1mAGa3+vS/avPIjUmihGEyUtCwX
N7XuPCe8ucMBUePD8IWT0g8SamBPGx8CdinbpKmmFZGUcw5MO8NN1beUl7FZpiDbKT9OM95wiKih
LEILQ5kA1qPdfWDoTbm2n5szZp7lxw0pg2XkYMNgPHThjQdFCPhq/Nz7K28gvU/h4M1sFpI5Jjxt
LgT3VRnWpH4L/Dfsy4BL5d9sQm0nr2exWEyT1wIKNLpiJ64/0tQP5E9XYoBstShoM78wTJQ9fHCv
E/ch2fbMWfG8OuMDHcKMB0Ad+hUYjR7TqCqYI+fErq7Jtb/UJ4GXs2x7D3ng0OZQCC9j3cfT7lYx
n70Zrl8YpRopPu1IVCCdOizzdtTBe42TwVQCrxFcQtw1abdTmcpaNscIE9ROwP65ld8k9TIgnA4t
EmT5HjV4ebkMqYQ/bWGq6gA21sQLadeiBOKWyIrMKe9stg7wuViXCFWt6UScD6j+PllL7zfVbViI
QN3JDQZPa3dxrImxmQ/fBVZc69R5ybhK+eQWIHZsXra4Q2kFW2/vgYYtIko2SmB/+bDw9h0GRm0R
n6p6Pgl1s1rrP5XK3g52PWD0goip7wDeiHTo6J1HgeA4nn9SXgOfelLZUI73iIkgFnvfRyg1FUQh
Svcjm9qN/NQIMID+4AuY7Y1lJYVuC03KnPb35PmPSysAcjGAcAAn0tGKG6mjKZ8nVbjUtEdPg15h
OB4kf3N8Pb5KCo9UdXgo6MYgJ9wTH/wiYDWEaKvDVIa346Cri0bSmy50v2wLMt5mnMqDqTISlUkV
qqPHtJvIOeL4uQakGFjwFgW4C3zPufC2JrEvpX9QkzypCoExb0MgKX3fFDh+7qnowniH9ttDACga
cqLhrnuKBqdNO9iokKejAfA0VPlcEWAwiEbCpT03fXfCZ6kO07njKUzmljxIKIqEL9spjKLX5qpb
55phklTLZxRBNc0K2Rwovtht5Fs4IcinQ4S4j4wVcIjFgGDLndG5IzJYjivIQWxqImcDvwTCo7+d
txpDR1JuSp82VX+GugauUGPQ9TqvRMZWvzaRqg7BtOE2wxFAG0ZzGfLbMgLr4DSwW1w24I3OxTN0
cZ803oiQeAIIYKY9ZlyejSu/aB9UYAi7onJfdVBeHLnKGMGWB/rBPNqF3mmcqDmy6ZMHWypRERmz
gJ7KmbvpRKMl2WkIVYXYLcWt9TUpBLmY8D+7Ur0PlednEIszggVIpWoMnJR5EHokcrN6B0IWIYWN
BrfL9ggv8ai3Q6FLT8cr5mrwGrc9nEIADfBy+wjxWgOHoKXigTdBXbSDO6bVVL04phRvVdg+UhdJ
sSuTeVm3nE5eV0R87mEw4seOSTzzNxxNoWzL886Reo6e3KBu1g81GBlLTf0EP3yNCclfUwtFmCwd
nrJOEVXIaMmaSCSq6fab0sW54oGCw0x5hlSZ4mZx5zRal8TX/XIeywQLikzaW3uZmFryCImFb0sK
VQ6D2xG82NYoGy0FboOYQM1T6pZ41noHMXVXSj9jHUdgo0o8xjveFGvv3zbBrNPW2+uEehpRxtbc
Qkj3qZ4oLPL63bmCxiOQKe7Ph30pLwSsdowI9i5q+i2xHKKxL0HVqXrzU4d1ny0pbVIXSBccp8ua
IUTUhONv5eSRBcsCdMZ7UjuIMbY5Eobiwg+k6c6OHJD+4aQte37mlfywpenTrVx/6L2qklkBMt1k
Am++SnAYPDBxSwWijXaLHhYOaatXF7QaBbo9eALkW1TnRExFX762sjE3QQWHxFv0nZo7mlQOwjU4
JpVi9/0U/uwUuyB9Bxjg+mHKBzC4VgGHqhtSIJpXhd016DLjwn/wss3tngd47KCYWlikuJdiPVMg
D1Y8z7bEYOwIBhRmRorkDEUXOfds3pA5CFudWTPXj4L3D70HelhUqtCknuJlIv1tRycX6QJsiUq0
P9CHtmkVRYB+AngHpI0dcVmm+mh7++478+cIsz/eQnmChfY5GstO3VA943+PTWe2j1b+jgwwBq2D
D68L99gbQ9yq0bhC4s7PO6hHB8gDU24x0a2HYneLveXgk3HhQWfGwdSTRBhYwcqjKQwv3H34CS0A
7uLN8YuWyzzc9kTK9jDsV6BpIL9dTyFvg+Bx9SUyGvfoPuDtF/6wPgXS0qWBs31NfMTdumIS9cLf
kK8fZagB0MHv9j1Mf3JHHhae5BgdrEceNdgVHARll5h6BcWzIosaDNIZjRipKZ/aFud3TdwU/MUX
WZqcCThctMaTdR3rnZ4dh8Zk3haBHl5KE8NTaTATRIfORV2gAyjdMY+cbNW+SyaXmADx8eX8QvQO
XM2pNdgIKVPdDPxBI4kk2zXnCKa7PcgCyepnZPARoGqBOXjvwTqAMODONKWNrXac7FAZzTTjiZK4
NmPoLsXqcmDOrT6Xit9XM0xpIRqdl3NzYe0UAbUlL1ybfOYEB6Fd0n0FBwr3wwXW0iZd5OqUbzgJ
cYmcAZiM5/Yj6hFABkODI1z45qYLxO+Q9jMGTvpOCM1DBkG9deMXaaZcBatNRif4sXefpPe/Agod
1rTIdFa6H7xVwPmVw33Dlx/d4N9NARjkYOkeR3b9+UZhXl8JEQtEYNBtncHenDrNDnPzMi0Ur3EZ
R5MAr4ArG/s1yNrRzr/E4AswhsteGPatN4WrDHYbfxDLK97Mdph/kVmhMH3o+QZjkOrq5Ho8+XP/
u+Llbcl7e3D3DfpAzfes6rxjOAdAD0T/enV8xlWnjVSJMvthleBey0U9oUHfI3vzfpT4N66R97KG
rsq3GsFH1I42bh28JVULzCBiVcaCDZeM+0eFOQLfKkROuIXPZT1kdJcXgal+7UDkO30FPekFB40J
iLIj7tweaNyuk54Pn7ZD5rNv09FzwOsjblwOjSN+kBVtCDAACLq8n6XafixgBOqup4mvvHNthq+y
G8d4xqVD/OOca+28ADYIirDXL5JsXeaT7QQGoMpHD+k3KTmiS21PzN/fJkeJfHHoYRiofxtu9sg1
wXAnqsfQn18jcFmpIhG8gqXqCzXOxbCCVBwsUblSSFEVqXgyR/ZuQjbnEe6BYoRFrTYCDgJPu5H8
wdUdLQIVmcPgmiAupQu+noFc7GWzpR0e6G4EVAjGlB6ERaQXdWNKx/ojcJ3bHl5NzBr+k00ORo++
+mZhGy9e5RdjA/EVrgYzxP5cOaG8gBGF19izyxIcVoc8Nx2i6pI+knWQmTfXuaghYHqBUs2IsXWD
yYaI8DyMvUHIC09ooYVw++MECtQuQM5tD3R7soeyud269nmbwl89Orsnjpulw5/7jfAPiBuv4zY9
TyNMZdf7saLPlM5z9EboXufoA+FlhtzJr8gtfgJA0r29gDo3CEnsZ8CW+2bbfkSwisDwgAf1/S0d
fX4jCHBq2QSfrl1OjATuiW5hHRsSbYdqpT971kFF2kjk0voFI1F9M5U/XOnveRntb5WtYNUpk3SO
sMdKyHQnlx1O2FriwQ09iWlv3U+yr2nekkAnCjFQXg7mvvODxz/vif1LhetXB32Ef9t/bff9xz/+
Z/Hd3WIt7vi31bH//OPreuB//lP69L+f/+N3N/zH5Sl//tePvHbt/vGh/9xBe224/WMh7b805v6+
aPj/Uaf7t3/5l67dX5qef+3aUfda1P53hbu/rCr9e9Huj0/6/lvbDpVvCuAVSzOo57KA/rNsd90+
7EO7u3/fMOOjKv5H2Q4bz7A2yMU6J5dhLRpFQ+6Psh2WDF4/C0V/hqqyj4reHxfgLz8p9Av/L2U7
tLX+e9cO9zRKtGhFXzuB17//U9eOMh4p+GjgOMlcIwcEh90uH2Uk3mfAtXmo4h6K78QEwMMpGH6O
AwoPpBdfjjccxjH8KDf2sEb8o/JI1mL23/Ey79poSjXc7zDEIECF/QX/XtZ7HQ8l8o7dX7/A8Sa9
Ks9KuMiQTP2br8tzZ5yvPoC5MFYp38mvxR8LGCZlPS44Rb0faq8LrD54h6zCCz/Q3ypKhCSPkZgv
HQRJ3Pcf1sMpYBT7uazsjpLue3PNGUzzYYSnDfx26qcLJI3XuQ/MV6+GeIUy3rPx+cVo9xKoZzOy
uArczIv0e1uuGbC7NkXn/0cwO1fAbkkGAzXIw/Fbvi199CFC9y3kddGQ5V2tn+D0ijDERGEsBjgV
oSnVB+6hNepcIyJZ6jppfCCZlnhPtMWBJ6A+d8xd23Jypx6SHy7FNUvtm7EBkSMrWMDDnfw1sPlQ
CnybI1pdUXWzT8GT428oi6jytmlCwLUyR+byvYGxQG6OOKRf3/qlewdHkkX+Y9XrLQvqDZPk6hRo
TrZHd5IPegDEHSHBHuwubygJvwQKf6bpeOJ0Mp2c6pbM1Y42I8zdQWeDXFSip40kiz+7ae9lYgi7
ojTljuISz0ZiQW8q01/47mG8wLLxOAKWUjTWyzANkaJz2QmJbJibRWJKcqCyQule+5LUOZBIfU0o
QBURvk8Y+LMXBwH/WpGGbY0d77oOyb5qtxT8f1lME6bAqX7ou20HqnFQAXpmYszBiKITxzCV9k7m
V22xYZY82eAJdPGe+mUN46uHI9ta1A4iHd1G7DcpVzflsuwAhLT5WtdfnV1zn//eLNsAbcobgq15
RT2CJNc3upcfs8P2fINU7tnnGtDhwxmfxFw3wFgStE9Tw606bz77HfSnQArn3o+Ql7b6A4D6kOPW
RIBFQT9aOcG46YG2NvPN5niIiRtE6pBALCFmf9hVVMxRAPss8EAqNJCmwwxqGMOrcBYQexbR8V7s
on9Ua/0OnOE4duuDKQ05NdVqcqo5O+71ryrUn44OPwa5bjeEh03qF3O16Pdm0CQdKLLD3WFfru3s
rWDlBwwLkUDvfhpjjmU3gzzv0dLj0noF5h2k1hN/pBOS77oiI/py1ZRVaIYACQ5OFgJrcvAThg44
rO2aBqYKUpRDQSqZ4HW3NS+iJUzbdWOJK/uu6BqKB84j+8lfyYvbBPg8cRUJI/JOkzdj7WZ8de21
Tniurs0Ns2OCMWFjcqfbHwfvhXIA2t2mWyQiLyONkAyovSuwF3RH8+QVex/G+8koB644jAg6sGyU
q0hDXb24wTydQWDjuQnhEwTOMEH74f1rfJQ1OoOUz/r8PHe4G9YBFIjpETJYptB5GFucWhQBpIcL
OgNCHLh9lLzy0RGAJUIbvM+DdfyO/I2kAqoJXl4x1mzJeIcrUxIQevNy68gwW5Sab1Xvj4kL9ZOA
7QWPtQO+WwJ7qt3lIhb7ORIF6dHDR+h39VqWGObgcdWEH/q+fbdC0Xwv+1dHuWhXrb+MHkQGuo9m
C/2JevWzO+FLvwb/kz9Wz8sMblfp3CAlOkt1AF3z5vogqfzJZedlazJGl1eLLkPkmGcUC1HNHd+j
DvHDsOP/z2jeiNo/zh6iYo6rRJsz3m2vlYKjYS1gpWA7tmX94qATlaLsiR7liOi/DjPHbXP9pDoM
MtagIbu363vPgGUo4VzCFY4graguegez/nQ1D+qVj6fKGx+qDh79hA5iwlxxh4SRj43C8GY9MBXi
xzpvn1x2P8B63FfTVBfSlDeD5nu+MP8R9u7vub7p0TzJFHHHovHBS3TLwyxVmVkVLLmwXeq56nmI
qqPuXbAtdZXtQ7+AX+vz1hgnVhaAE++0VwSDfI4Ah8xYXYY+yXV0YWJHdO/A9pdUoy27F/D2HhtQ
42g/uRRVJZfetPX6PmHbT0KcNsyCcRdpv31gm2CUtuy8X1mjyrj3YoeFKtZqvimr8n6t/ZseBY0E
vIeXzpv3jenmuTQ47qbBQy6svdTfynzcSIgyNh5Yt+9hfVsJ/yh0xjyM0ILw0ZCESn8u4SLhOcKX
DP8l5cBbZ7YnrJ7EE0ENT6PY2rnuxSMduodMp0HUwmoJ4cegQrDoSKAByz5G9Ct9fEuIkusL3VwF
i56UqFP4zz6FTVRjGVVWA2cCeregnQYHhuHsqJDXCx/vJ25GcNl4Jvbqrqz0dm6JPEe4kd8P79G8
9slsUeFRFS7IZLtiQCca7V9wpiWxHdr5TuzWos8RkF3WAMhHGXhublZgRoFzdXsCFLKXKzRTcj9G
lIN4MTJbsiz0JH2rMzY6vz0UbBMk4Qwlx4BH4uAsAvnA5KROxE2BvvMN2ycgOo05zp17h2+1yUqK
SiySHT+ZMRqIGa5N5QygEMrzCh1wJ02EAgW6tByDZmzt6hzRU/hceZ9gBUofo7DnJBUwKAB/Liou
KKZc2hbFyB7HWkZ8dqqN/+gEy+3Utj83MJmI70KLopjDwhQrD8A/PHuz6+K/D1/JrO6W2dBcVq2i
U7nMh7rGaUOMR1K4kwkhLQVzEfIjF82lXgdxWJZzVFYoJFmeV0HzXJLZpvj4BxMCqUIkgqjad57Y
DpgQ+c5wZe96UHoo/8zg5U0AoYD7laDIw8yKgTyCqNnG2wF8V45oaTwBFaiAgqDt4F7ZT91VdWYI
xXQejrgjnO3OKzdsBHiyJQNKX04/J1hIgIXgFk3gq4JthR4qf811h1q9iWxek/FZ1uGDtl0Z+xRX
YkPr23caFJVkiZ+3dEB73oD1W/NArA/g9bcklKDlPdwSwqGfgUc+Rl/TNJj3bydyXtCOGnBTMxab
WqM30J1HJ3MBUaRjhGRVvPk7f56d7rTZFgdrUB5AGIChcCj8bH5uuubbzvRDUnTgokrFpvLfxkHe
BVbCrbsSE/XmnPZOoEDrB/eqtCft4CEmNdwymJsLwvzphGRaIpha1JsEYUrd5jx1FgwYAT1auYsG
6zCiyFfiBVYj/fJsKUElO7jpTP3dhULFo+zI2fExRNeAzv7nw97t5zJ9m38d4P48v/3n/6ejHv13
o94fv7bg78tr/jTr4bP+a9b725J3jHSej3kPKwyw/+Yfm1XC0PGjCIuNMG8hLPrzsBdxx3ExgLGQ
e26Iv/pj2PP/V8gowxQYctwS+ID/ybCHY+2/DXshBloH856LwTFkmDj/POxt7eJqgsgG1h1zs3Cv
f4Y7zNsOiwB6HV6AG5bYfBGkO7vat91yq0akd4ZiP0FlftOyY3HteyewGVEsRfdb9NWNcQBo8RWm
YxiexQYYDLXsn8YBsh01v4SuusPUARFdKnpYAT9PbcfzIXgAIdVcQEIc/br86GFKxsLuc+Fb8QBM
Eqf3cMW5kelEE1uODVz2FMvCDghuf+3Bhsomqm2PFRiczJroS0kFiK+qL+h3vcNAxWvHDhknLTYt
ICNLGEj8me73YAppryyiKrIWKrQhGBMH/aV1u7+Wcx2xuTnKY6lygBiGTPWpwfEyT+2HWa1A6XHF
NpX5fu1xzGA2dfiJ+Lsu1DbKglXqp9hRumuXJ/Sr7YnuD9XCwL3UAuU6HIXam28nZ8vNblvEAkOY
2ACTL7YAhMT3irF9ENo7IzhCr2NaDqPT38MHiKHqA5Bg/nboWqSqV/hj8odbZjpgGb3GwhcLtRvN
3dm6Hablbj+IEVg2fmEOyj/4RSyowrrohynxY+pHBCw43DWks6yvS0d2Osf71D2sI+wpO4wq4xY1
yFU/iRZiXs72gnVCKrYGvT3forfW0GzeB3QG+Q+JjSnpLqqEBb4+OLZe472PUJZjA1KO8GRnazGn
hS0acmWUrdjns/J7aztgmRxbfNRWoCtEYVz6LdArUV35oN9Lg101q4NhdV8CfooW+kxnuLcKEFss
r7KFuM1LhMUyDtMDuuf8GdtiD8qZHrmv0evrRigMeBckFBAWV/UBrOEZqDJBWwRhVzXoC79qlQmi
Ba1E1M2hYiJYoojiM5TaFxh1u053kAVdRC8NJJDAa9O/aqIF4qhynZsQsRWqKnDzGaiRCkKK4ysb
NwVpf9VY1VVtlQzjCQ9G9FfnGpAgI3kFwjTdgF3NFDtAWBc8N4Z/Xxd1QjrhdbByfkMg8uRV7cmr
7qshAOlVCXbsjKUrUYo8J7wqReFCM/pTRBP49+/9VU/WV2UJCBlVg6vYRKkKSDZyv6sO9Q36PmQb
58RVCgkheqnehrxiH2GCLFUE2AIGxcAwLl5V7nrVuw2E7wgBzCCExdKnnMkVHSZTZrTfHkqBlrIq
x8JcdXQ5ImZQv1fIaxIImk9SoJiEtScTJHgAKS4k/QT+/4Mt+GaDq1oHdMxsdTdfVbwZNol01Tyo
q8Kfr1rfXFU/rQNdjK4cUuW7F71i1mgd+27WSCf1dW5QTxRDBKKdEFsnviXKbQlIChCGGDjC7cgR
xcWVBhI4yuAVv2GlOdtkuk4qK8AU0Rgg4Ha4KGvmfC53G9e1d6fLakkxYbbZ2Dklli9hjKVqrKHi
/ESQN770W1pbkPkT7/OOq/cZe7kSIUZzN4TtW9DZb2l294JyNhZFDPaoyvYCChhhLNwIJraHwCvX
A6avOfWibcqwnefnvNFXbd3oxV8+/XFHVk3umRcM6RI4FkdUiMVDjrkH+75iewzBggBKU4m75tJh
wLtfrZPWYaPPrFVY4LKwvNIu2E3xGJJ2PtkdhSrjDyfJhmPbh6grMI51N3v/NPoDzwPkt7Tq5dM2
5OvOLpgnAKNJuG/c20Cb2WzCSjBM8h5IixqugiFapGUlJVxu5Ni60RPEVn+kWMB4hAH3ZXHb3a0r
4KsJHBDBuqqcknyuMRjUOHnQfeZVUodyBZZcjclOOgvAfPppNqwn0Zhpt3YHZ+X2J4b+aM6C0ctX
O+CxwFoYPIfNPgSHmvGbtRT2TFrn4I6hxWFpvghxHv0qmg6dxlavwKvRF+l8LLGpGu8osTIpDQCR
xZpBrw+EflZV+NOrlUrrDitHAJMnKLyNmGpbwDXRko47Lil+L90EXADhB1Q23EzXPcA4/VwapQpB
vXu/CR6nFae7qNcs0puT93DpcGEMCKAJTQaxAA4bIpNh8yEB8Oy/U9BBBSLa5aYJ7jzjOeeI78vN
2ov/w96ZLMexHOr5iUpRmTUv3dXVI8YGiGlTQYBEzfNcb+OlX8ALb/Vi90tKOsOVrm6csK8jLHMj
HR2KIACiqzP/4fsfIqc79oJ8gUs+71iYlMEk0fhOo+QhpfsiI0wOx1RQjoTQNGidixN5vEmmlk3S
WZUdqlsABLdtKPBmlBOiuyIJrIIbUx4RSWx5yej6XSbT3eSW9CLM4rrL+os7J+9j7Cb7NMREHATh
k5CHNiKN9poPxtVs0DVRiKtO8XOquYp84cXhJq3VMbfUH6xUDw+Je0AuPpXjmzvoxKPn8raOOnE3
ab40Bm3bFFSnC9v9srjG9wyjjaolSYQwapVvf+LHnUR5Qlu0KwYicbw3R6WpH4eM94pe8I427MrZ
Rciz89ehS6F8yHPYey+gQmSAnNYESaQdibCjdVpf7Glagg5MD5+lvRuT+DnSKfvY7bCLsol6ksfj
MAqXLY3xgbgV1S7knc+f5vJPc/mnufxfZy7/vJ8CxfTYfmGG9J9dT//dgpi6n/7yu365nsKGgyDq
CkcpIi73v79eT2GHQ+7XIW4Kw5aGDhn5Vy/SZN0Eq5K9BcsxJcMyv15P/zfAn/YPrxFGC4DQ33A/
wX/qjgTt+wPP/Nvr6U/uZ/1fxf308pr+euvsxxzXbhLZZ6GlFu3v5hyqJkgIe21TmNSivfrSNFye
RmyIuHlvnZyDqUtUigyPQ6Oko4FLC3W2aANgHr8VLoWAsO12/Vo71C+aaxJrq08ixdzoRf05Ejck
akm5Vr900r6m6JnxnktxWZby1bHH50hGHjQNgsgt2FTqiF8anzyxtqkq292UgxtzJ1zu1phgVjMM
nLpQ8HgLd4OIrm5TmROwlidLGdSNsqr5/4dhY3PaCJ9Ls3s1EDVSl3x7r9QwiSzWK32scj08ziX6
bivtzFQqWqf0tC51BOYlZTilteVKdRuU/iYQ4hIEuVUpc47S6BzEukWpdhGxJDRMrm56N59INjl3
OiJfotQ+Dh7wHtH/ujK9bREEa6UMJkiESShfKcd9p+p2jpWGCAkQvtEaHhbkxaJoTjZyY/yM58G3
T6mQvSC1RhyyHZFhORsTAum2EuHSRcB0c+AILpLmlCxf7QaWg067vTBdBdma7s1kmnZJe2Uii2YZ
fFRbKaULkik8dIiySkVNkFMzZFWtRl/luxVv8vFDoymytYYMngT/YlCqbNO078ik+sa5X+dh4Adn
vJUODeEkBBsaz24SDJwDIUqUzq4WnPBHQbq3FEnNsbm5MZQ+bCEUR4A1JdfZTinIXBniHWVbVOU1
pynTxVcRLCpZ5vLB1oxjU8CRa6z4UrT6sk2RqVvk6lDp1m1xHqMsOjgI2r1StqMIxTsHCOBorkaW
nv8lHS60SU+8BwBVqzTyUanlptLNw8eo5ljYKD09VMo6yKlFg2pTvvPbbjLkd9ohp5yLW+Ak0IEI
UWvXmVLrU6XbO0rB1yXaSAV3jKrp16SqxLGxqfjYbdogzQIGU15AHp4bo6KTpFwCtA0i4Jgz9Lho
DtseycJWv9UxFwzlMkjsBqIlzd5UDkRMeEprZHSoqv5Fx6NQXoW5LJ95BJjY8ZYT9tcMrQlnQ8sA
lrUzcrxyPYA5YtGk/EjIVJ2hNUT1yXCvhfJLVmWcUAnyZ+WllE5a+rNdQ3DgGyLXNsEl6mr/6hgq
J6bCkilAXp07atXRXO6XpbmOlXuTYuNUjXmplK9jazG1v6W9uKgyBeqMVDJNTcw0HbMviRJwciXl
CCXqxPXyaKyLfTJ1bQrWibiEM4vPLPMQr7ypPNc5uYIMpYjayXFW0tFo35kTAQrD8IKoMMrtrGSm
yeVjyL6901GgpJKiSDMRJEWdSpRMJRfjrUe3EulKyG2kpYuiBeqan1s0LkSqLpisy0Jgh2Q6Mtis
BDEdZUwqiSxRYhlWL94B960BHS3KETJcjPfSA+lkmZiRU+E126GJ1gOmGziM6jwpaU4okc5Sch1f
8E2nBDxAr7STl/lAN9gJbFQ+V5Z3mZOPh6UszzE6YF/eu/Bd9jjQ/oxOOCvBMLG6MrCAec1udzNl
FQFh6GGxkhnX9d5F2zwJ9MeK/sI0xuB3ESZTGi77OrVO7X5UwuWiBEyEzAR3a9OjbSbkNVyyMttU
yZ4Gbau5asgew8Uc5vHOllgzuja4xCfNaQ8LYPGBpgxKUDUQVpXAaimpVSjRtUd9XaTzQsYjuXZx
CGf0WeB0WdAoyXZR4u2Kihuj5uZK1g2VwJtFpPE8JfryON54S3JPXWfYV0oYNlGIB5TiQUnGjXPf
KQl5REtu5XKYx0ix+ZCZye9/1OjOdDfezQXuiL6e7Vw5akqihm14BTD5E4q4tyEjfNILRZyty8+E
doteM03foHjrP6RvNPBUieFea1/ndlns9IjvQBS/j+0ig59xyP/f45D/gg4ZYxzsS2Jo/cfjA78f
tP3VJvvlt/7lGsL+gDCkoP1u69Iy2LP+2zVE6n9ymbbUdeGo7Rzh/eYaQlqS5RaPdR3LkdwPfheJ
9PDIPCaXfzhr0vojLplt8JF+Pz9gYd3xsbDJ+Pw8ydf822uIXpqhpFxDiKgG2BxnydWYVKon3POI
wazOrAdp6Q/jkL012dHsp7dmWrVNViR3op0CExusWh9tD5tZKzH5DWldEYYjxxgVlywhmkCMidaW
japZ9cWblREMrAYKYGV5bPr62wQD6hBr7WOudFJTn++LlU6YbY03eUPeRJvw4XUEc89tvpX1kOza
ZfeTO/qTO/p/hjvaP4cu7g9c+tSXZfLQDctnV+HJDgNMWllFMdCf/jmBirLF6GAjBB9B09JAUjsO
2p6TD94AsUNYcmTC6EmIJ4IgkCESRhpqA1iyO4JL4oW0gYqZpXGjAFxPqTa8pO0E9atVrxqDCHEj
77WSm2sVPi5aXB2ilQjemoePawqax+UlF3RJNULNxUKdootlOIjlOie5OtKdo1VWho8sD5atbuG0
iP5r2q5frPx+yUm/YZKzemGjyGtmdhLDWddhdvK5YX7LKCf4OVZX2UTuLddvqXT1pIzWJ3KVEMJr
JzsBwkD951JTxejttW5XftxFwRSPd+6tPdEzXCfYy1Tc9YSwXt/gHIkFNFfoinPv2d3O8SBAwOOB
a0AUFLV+bbcxQwEnJ0OCJrx29sYupNQA57WTVCaLxoFw23sPBujNqEKRt2ic7WKitCG4h0Po9uE2
I1nDQsFAVxUXQibjA1D8m7L2moc4bxuOQoDyO7jk57Vc7DNGLOReWMR7HosJTR7qrcS89oaAf9NP
w3hlVsOugG0d2PFa+W8Vowd+zPMbSyG/VIOkR8bFlJ8OumTzl84AO8I0JTcwgUM61jEnq/qKqs61
2c/j7VTRWU+osW4bTtGmOYybDiOO5xvOJT3vexZYoHumziT3hZteSqc9ernW+C45Mn5PPdPj0K7d
yii42plrkHkDFhvcwd2imcfIWSe/WkmkgkxYgL2To8d9z0XQOLqys8I48CjnkN2rYS7J5FILuNVN
yo8rLNptaJBRC1djvSINSAuTbLuE38b6wIQ7bcf3RnLLSl92aGaMsso8xPwYBYtpVFt9lJA96pGg
59Buy/Vaz11oY+XNjL9zBNUDYWhl18bowOo2iflFzsLmvkg5JdSv5bAc0gwz3IXzoNcgg4qacGqu
P0Uz/IQU1jjpjIumN1zV6cIHAM8+po4LG/YFdS+qZ5twEu9JMV2y5WwkOCQ6KOCNWY3vUd6FyAPt
JimLj9gp8Eq05ugUkPnGtbgyXV1hWA8wzvRNH1QjH7BJYsBpUVoQPqV6PvfVh/kym5t1wHKlAEYs
fTHfQ6OZlJ+e7ESZfXGsajjamUJFtOG5bro7vT9HtQxPiyzP1eRpvH+qix3tud1sL1y6iw4BhVCz
04hgbHh5ZLQfKQFpj6uA5G0at9xudF8kTey7JJW3GvwwlQSfgh/xW6BJZwrVJ60Cy+Jw2Rv1Jt73
sjrXQtw6uD771bZOFhYcTzCCbXVZGKRb9OvJvKm4dftjgxPX835a61BFtGRl8oM2tlV3Jz0e76F8
hf4s4fvBSoPGC2OnqxrQbHQwp2IBq1os+7SVXGXhWsCjgvhpVdkWH3DZljlPE7uY3xmwuVCMqrkM
ckGP+fe7PC2/FSZiFllU2Ey6nIK4YU3GkW6za+eFnmr5Osv8m93kfggyDtUjDkwDKGgTZ4ER9w7Z
NQIzoZ4ryrB20qW8D4eOYr/OkEOTtPetVVRgP+EVQFwTGNHGRf0WUjGFRtCUgnlcjydDGg8weOpd
nxnPEjBpKrzrYU7scxNXL3oeFbuurIMCXYWDBvfD0tKt46Rpt3lskmJZZsMP1z6/mVYoI9NQZMG6
9ghzplHvRGx8GR1wUFnVfpsbmDI58ZTNbJjTztT6jgg+LfGZgDtxR5xwfRcVy31c2lB6cBavzWV9
tUub63zmfNoJIJFqOsBMPrJm4lNRs57T1lHCnZ7ctHNXnuZWZa3t6da2W9DDISVMirxQDuZeU2RL
r6eA2Xf+7K3ujrb1LpLLB4CV26mGg7wUmIvAJLSUv1/ZZs6pbUzopTNfwLrmh1Dai19Rz5DYjkSW
K7zy7FYCpxUdL5Mu4Yd/0BARC2eG8YhfzH5IZeFTUwIUlxHwg9VVmKZECfiktrb3qOfpeuwnhg6q
BjGMl2w7LHx+MwlIC5aT3oaXpiqu+qGxtstSM4Sg0dCwu1ZnhWThXDpD4LFVlxgoBU82SzWq4Vdk
U66dYrs4yHaJ9r3G+s4afrC8dTt79SE30TvnhgeI5843uVONmLHDfWXYd5i9J5NXuN1DFsvn5Ftb
c8akxpbB8qfA7jDosJ2cEBaypfnpwLv2Tx/nhyNjWsSu/tktar/8+X/+47n6v1g6f/0Af7V0uBax
TGVSIbOgPuril7sUW24mBTLLZSLbk5g3v0kcun/ibkXakCsdSUTuS784Os6fuHhZ2Dy6AV6HX/0j
VymDIOTvb1KSS5knJeFrl9i7q379N+WykSWR2Rmnll6ZBsas5rEIpMLT6HSEO7hEQi+A+FgUncgH
ipAXP2IaI2g2IM5wvHfpilkTu2I5bcaeTYnK3PFmtbMmhouq6mja8CZn40DYyXc5AhScAnMaq1V4
+M1fwD+oybn6330lXDAdvpcEHTz+W2CC/fYrIf4srViHNkm9mQhhYTz22qmtvfapygFjsp2VaRMR
5H55y2LB3JG53IzeAX7tuV5NVGMz0DumWrq5vpSkPQ/p2hAd1vMk6GuFwlhfYBd86906CjSF3tZ7
+C/ebFPyjD+H0thqcMZoMKPB6R80G9A2WZvLxO005h8lKbeutI51Mh6kBVDAsI56g4gNheUR5ky3
N5oDYyYbixk6ehlwH3mIciwL9fsa6vFxIQelhZxFpTQ/OpVjAlA40F5y1B7Xa5GpupjLSWBdSPBV
Gehjr2M0p4X4UtJ1KSUaHHCSjR27zanuq8eUMKs/W7L14chYoMsVhDSLeXLCew8zY95xQuNMTE4k
sDrxrtFESSOoT1m5b37cf6nLJdlUBLEM0814JUK1HcLZdOAzAJ926abiOLXDV8sIrHx8qCd9PzRy
4XIxf1tt584Zeb8rSs4KdWnZGy+KrvmaHgpw+Luh6G/g0yoaGWfR2WmrvbE664YEXc8gAbQ9OtY5
wBAWqIxzaTfTOTZlzpMw2ucdXd6VBP8mX9Gi0yU7Cqn5cU1nJ7ZPbBfSarO+W87w4CY2pLQ+DdKl
It8Ky0JCIfKTlPpgFCavvTs8CDB/5Aw9InfTC32vD1yfbQjYYuv0S+ZP1nnQdZpX9nexYLmAIwuy
KLyuqpSmRR+dvXI+dtECu6O5tzTBIQR4wzRS7xAe1og03Dt+cmk9DFf4aQ+dXjMEkF9nYXxLpXKb
L8Z5Bls5S759I9k3pykWNr4qDAH8llF3XpZ5uiGC92XqbfhIHaebhqkiOuPO3mL9gaWD3EdRuQxZ
mGzruD5x3Fl2csq+dCIVp2FuPk2R308c8DDcPmpnEqfOMQ/W2te7tGHDMQyBJ3YkYJ3nVSPyVPf+
avHe1mt6uavTNyhL26mFLsO7bpqXd/BI7ZtBHw96L/YJ6S5jjlHzOw6XmrvstDlKAz2vKlwJuKoi
KV+HcMGUBCQ8afNdU00ywKUC/TT47ABd7MYFvxLyM5NZT1xii01mMpol2heEe3a1RJzs5PpWTHAM
RsZQoiW7y/KjUx/6CBIE8UuN0tAtxsgLW0MKYRY9A1qCsRWLY82pYsOICny2yOTkWw13fSJINeIV
bSXJpxNX6o1uvApTHBnFqg620z6IuLG3Pwl78v8aYa9m7m7X18FsEnUxhbzpO/mWLuEtDNqHpvzo
x+yqkenTT+Te/1vIPU7hPOU9P6YzVnXpNTet0ZqfgPBRW1QpbT3akBKnEVaCiWiBAZaBDYGdtdJd
62nbRbALaELcqcHPLrj7u6Z7cYrmMHWLr96UqXodRjiBYVKBl2MHthv3ibtQoxVBzF3NtQmuQ81n
8HanDdHZys2AikSQJN/K0tmHk4mgy9un9upEV+HcoXqdk/7RrFMmd8gNrCXxfZsQNA3LFqhXJne0
qYJx/abNnyO0ZCKW/hjuE/PUjdmm52pKUmIdTUhR4YHIwcmG+BvTQtSZ90mLgzpGZWCPRpu3xgrQ
ZL9cF2t0oZtPE+yJKEaQ2eUeIYJDAtb/xRg+VQ2rKINx1LjxeC9DBV5yoQlIs78rAh7WcKLLvRhY
GYDdrj4rddQj0L/BDKXpyooLYW7IGAxBiNI5dQR4CSK9tbl+aLSs3IpfMYcDBIFkgXqis5hkNkcJ
d1PmzZE7KDV4lnmfsRTA+9UBie/zUIfHgu+jCcYt1qP9TFeVXU2/bDTurANTQJ+k5P1oZbrJgi5H
r1wfib7wPlwa1D+YG5DpVcN3eXVMHtHrtoyy7cRKgsP9Lzdh2rt10KX21lvDe5g9voUuOjc6h6nK
d6LhwE3zJA6QpneZZEUiUssL4aPhCtSnyWZZ7Sen8Sen8T/jNFrVyATszWrHnOAq4yNuQxc+FvRO
2C+cU4UJrVVOrPoaz4Y1nOvsLgesnDn2FfPVNRkcYPYd5HAKsnuhEeUYZponkRG/LXapFugeWyN9
qUdjPTHbZGzMss1uQ/ogVsgx19PsV89Kn9mujRmaYt/S9tRoWHmllzF1owHuPB3xOeib1t2ulS22
nFSAhRT20fLgM47ZvhaaBj4SWCY7W02jxduhoIDasT5RpfXdHFrsXr+FrHJvNAft1UJsz42eoIp7
bpd6lykAYV8So7I083Hkz9zEZvnq5MjJvS2Pf1xguE4+YE9Un/2/XpfR8bjC/sdW7aZqu+qb9t/e
v/75f6Xa23f8zD//j/Lv4Dc/Psqvrq2FWuCREHVtuoWUC/8SHsW11TFePdKmgiKjIfmVv4VH/8lq
PJFTpBC8XsvFaVWMmz8AsnEdBar5XXhUOcCWbhsIGpJPQ7m6v9EabKAZ0o16Qa8B6KcMQ0yX+R7E
x8lFy41SRN1GybuJEnonFN/yh/SLBIwSXClJWFrrskWjp32LXqzFRF3EwqQWSvKkJGVXictc4q6k
k56kGM+1oj8g/qrUksY0Z0afOc7YOOwTrgSmsG7LKj6nWvxFV0OxKTI4N3KY5okbb+2h308/BHAl
hQ+q+lZNMeM0dX2OlWAu+nODfp5F0VXikInRonlgIb74Eiux3VOyO+eH99JGodOVJL8wfvpVJO0H
+HVe/kq4X7qM5UxHR0vcNYYNtrg9mCWrZGldXSG9lr7suyOVb67pbvWBZgCkEqOAp9F71kNIN5WJ
0IGgrJcLeZn3InZSRSBn7mUtecvEgUiVFdGuA/jCEW0jXmj49evRHeVT1I1mIHAyPBwNY0LdYTnw
kOfrdY/nYSjzo8UFcZLU9CueOr4ZsceKid4cp6q+CeebKEz3tikOdkMCKytrkmLMkfCteGhj50QI
0bci3sWrysMtscyNZYsHKmOEmEozviIG2QIiCxg/3AP6eW7Y4z2HZfqalouabdapmjfGZ5NUEO2G
emOYdM/M6l5nMgCRoo/P/GW2M9HUKrfuxBwfWwKEkVO9eoikZ2+a3ruGIBlLuxFUuD4YLCRWINIX
lR7yh5RNB7pG8XgA7cIzG2IxUyMV1cP+xrCxqWIDYp7Q+zcUtHLPDxGx08H6tBWOmTn6EHOA7wnb
ViwyPozWezkpl0mOX0d3vIRNzhS3bJ8GjfgY2B6GhEjyETuDB+55X/Va6/3cXYO4YDO1bKuDmhjK
E5afTTMZ9wUnljGO8ew0mlfVfBa7NIuSgP3p7ARrneBrqB9zlp0hUVRmsEiW8nic+mQX3UCGhQMc
7jxrVnJOjH4keUiZr0+JCtfsaaDlVyaNoMGDvl7A49isej77oLnZeqg4y+lOHTSI88GKa7M1ppNt
iAjEgXkqOv2bLqqnqM0v+lqfo8W4HiPGlQyj/c7fCLj4dct73EyTisO3abLCB/unneaNWZPby8YH
3t3coBkzBHpFrkiho3q9u0czYOCWgu7G7fn6apq+EaVRGk8Zw9TkW0vejhgdYuhTlI814we+5rah
D44j6CTbAdbKxhKwlY3Q8uIkQjNwcwEUW3N5nUGLcaiy3bLNtqGl6euakVzpHUWq+IyzqmSnFlb6
CG0rjTUTnH9YHj33WOTVuGMoImS8AUpsI4856ycsHIwXvnELa1a9obRA32TdZ1/kOjBhZC3XGz6g
K9/2vKJhvzgQ0PXoY4FeonXZtZOwZOWk/XMnAI5O0TNNqcBqCSK2efxq1JPGrpOAY7r6OKoz7Unu
KunEL1Wg6kL6uVP0ATkOHG5tvPRGVx9GA4tttHJwIIIqWvdzl+znLtnPXbKfu2Q/d8l+7pL9sV2y
xo6nrczFYxdF/jSVV1YNmG8Jq93qLTr02ZaO0PAxiEQ7yGYSm9ksxsCLu4BwJmCLxL5aGiZRw6+s
abHxUMV9AMR7F5f9e4Q95evjstxq8rmOvTaY05FLcNr5zADJvZVUd3XqXRNyg8UAnXlTtBn7b3UP
XM87Tk7i7SY7f4yIY7hDFxT9CFmpDioPp5veDzKibkCn4N3aArmYJbgolQtYyRX1zejkw5HO0jvM
6xOV5COfmCMEx+u5eyd0P4PHCBlBo35BJi1kZKvnUMXpqUNWSj6z1Z1AGVfAtJ38aLRpEAu+3rru
20AzzTTI1RCJ1jbM21LEaXsZXpmwf5eWHTTX/J6QY4evJeFXkiggi6GYQ+N1W4sGMBjHojEiTq+Q
fmRNKWFk0iWF017LMO52WQLsMiHFcWQ0dJ7Xm6EdORwUnbYlrqId2pAQ18jB2Vuzrww6hbRVrHFb
wXung3FOADAX1M5l0X0B4ycvqWRztXSOXH76wxCpXYalZ0CXPpCTtHvToDpB/39rJUy/LcWTMVe0
vDjFel52GcaJeVAdFpMYvNuQLhgskPzShXRUxL6wywjVcQ5hTpUflCMYeif4IeOWZpgb72JT9x4c
zjw2Bz9b1+SBLNOhjhbnMDbDcWyTV10M7ZcCNWKXT69aFd78uM2tI7kLYfA5KIRpaUOCJzuHbgo9
guhZ9k306LKVPg17hT2gFbIxY/bnjJq7oS5BaOQ9skg3j0fWXWZfzG28s5YlMEfOg+PMIFhnMR3f
sH0zRq23SwXyM5djYCzYoSI0btOy/AZIjlWEcQDWxRrWakQjDtN077DeGDhlexwXxgWEIzxYJXeJ
OLmpV165jcEdyRh3Thy+idzaAS0nRjmXx6pj+Ywo03usokojmaVwSqpNrmJMRNOuYxVs+uPyyr9g
Ch69Qio07z/TVh7Wr+9V/tFp/ENf/Pm/M8rzvf0e/QNxhQ/zi7gCQwf8rtQt23VN5xdKsBTwfgW5
d51f1W1XpdV/FVdMIqooMcRaLYjA/NLfmrnOnyyP+Lyjk75w6V/9QXHF+ztxRao/B26VLdUn8+/E
lcYUTBUNE2t+RfugEUbNJSxVWxZ+g/e9tQqNkak0v2XeHP6R+o8pJwzKvZvFq+kba011YBfhdajT
B5q6ieER5oDCVIOLxJKY2aw+E4YmxHk6e81MOjLrYeaBlE8s6Y+utwQZ0gFR+jKIk/Qe2/kBwiir
eVVaYJQ7D64538VN8SWbPLFj0vbItBtPWP1qBu+zmaOeMETWHfJivEq8Go8/OqemdZ3W2mPnlLfV
mrxJ/pxNyICFAxUpLrRdUYeHIrNZ9hx6yKxJcmWNrJJZ31i8sAmYFd+6RT33nfXBNQycBmeXDum2
tacPEBJxkGfV4+oihgKlem8n5312mfdhCPXLxCQAG8X9VWTn28lWk04etcIhjOhEwdjgGn22mg6O
kogPntsz8WiWKQN3dsfibtX58Qo5Y4n6bRp78rBa4aZc2YL1+Po2NbllFQdkB4R4tdGqpemFhlpb
WMCbjCu3BsPHEqoedOT/5nq866P2pm1ry09J0wVsszDBWXgAy3mHhX4M3RxUkmuZ98D5gfh37EVO
BbO1DORpca2YyKtLW1LcmpKxpSqN3gZSFkE5TWQN2JqKO7VruYyvsvTeIzai2J4tm5iwXdi8mENo
kUae7gXkad9pva3HxMFxlui/5YQ+QlaJwMWsnyMRjqRVST73mQW0q+QnokxH+nnAS9f4kjCpqBuj
nzSLWhb12/QFaMy1zja3acwHl7VUUNeHfDwbhFBisLttRcShPk3xRYbcdCuEtVItuWJXteae77vf
6+HFWG49d9MY+ZZYsujmACRxYOfegdWzw/XRzHiTKW19t6zhsRPaXaMBDxxGduS2ZCUf5LxeN7EL
3HL4tAfkleiSZ7zre6bNm5NIjusERLE6uTqsa7tiOk3pd7ZNTTXyHosU2P4cE7TrHGrS8Ys+I3ew
dMoOAPKVAc1NKysWV2QORcx7bwbkPREeUznfTmV2x6AAr8pAlwylR3nQrP2ZwYG3ntztJvWW+4Hk
dh45Z9buPr3ZI6BcBM08nGe3uC/ZRdFqxpwmVdBjViL1mOzu7xgcYKLtUjvaSzOgkObd96iybyyn
PEeOe2eH7N63WfFkrxHp2GvPGI/SYLZ3jPeaDlWyPhujxxKMcxV1KUOCtZWThVpvLZV86pvww/TW
w7w2mK7tOUujI/1g9oXnbgc1y9SH81gUl0Zvzswe4yHM0deicp4Bid2DW6UWDMMznQ61OZQQkkf4
Ry6mJBgZp2DdbWU7sozO9Hu6DNatQCxGmAwrd18YKkduttQSNMgzFGv8VuU6Y4335yJi6qPVabub
pbkLk8IOaDJty44D5MA/+Wmeciqb0kM1w926tqkcbBdnuTKni7EykuEsJbts/cmznS/soRqU7iuY
3zlPmyohm5XV/Bi1hfauJ9q3CRLOxq6r1e955K32twEqa1TNV/GEizwaI/NjxdVUkgHSGRB3ZfRa
m/JkhfJt5ptfEdIxajkES77s4hzqZtN/d0b3uJLtHXtzl/KnNnH4PnrF56p7d70jGVnR+JStZiFf
DPj3UgpO2K4MH7SqP9d9zxq1Jp5s1oQWjiGzcGF7aXyveubnQjvcF7VHSTy5zzPno1jaG1GCNBas
Dtguld3K5MhVHq3BO2I6FXbBnBuzQPDTMFpZcij7PSORd8IVh8lUTfhYYzHxGQYTcyD6dNDcmqGX
MT1opnGdad/X/MWNL5lhB6N0ngn/c3bF9dJWpt51abs+k9Q8gnT3QdbeF3007mPPCq/BiwWpOzzN
Nmsx9l0x1ldRPCZBAsntlFt7MFY8fd3iaQ3ZVDcqFh3o1U9pWWwLHLlYtJVv9LyWlnrvIsyyhXsv
M+2JuQxr3DdLfecWEQfAinmpngBaYuqf3kCiqG2s5zb3nKBoWOyjFKBWQLCLid9tXTZgB066bueR
jJ9TYvsTCKmlo/riUc6wyvowCDJS0UryzmH0OEuZvs14sHWCSppCHlSNve/4WbNdGrnNALKrWq3j
OoujTAb4663ju6t6KzCaG63GT6g1hhNzNtkbfLlurLZVN13qYtit8Be3baRZV3Ga14fW0V8Yvas2
scvDuyXxNue+EWs8iMBd53oz70AwrSlZ/lQ02laT4YupdMYCwdHMw6ceAZKs3zNh53YT9dl1EnuB
4FGV/dAs3ZSJeGRMDzmzRtYslb451YzMx4YFZh7tc8h5EfdGf4kjhaq1ycOx6pSqh/swx1x99CPu
VHmEKmfuvRScfeiw8tjyug+cQWNA7atQWmwL/jUkhVZySr6tTNbKlG7rKQVXIuXWvZef6thxGfcu
gd6V+mnWGTlkzosZsSYiVJE/1iEcOdCfvKBZmeyVclzRdPcIxWMSVdvIQF2WI3p3iOBsKuV5gSDY
NBGYai1zQUtTzya86doENAu2EPPiPVQ6tlSK9kxSbTtQcmK5gJSssQW0fi0QweklX9y2eCoRxwdE
ckAv0Y05nXSlnrdKR++Vok71HphnzPBLBu82dNC7C9myEUT8ZJPFQb2gtCMD+y4sST9Vuv2iFPzR
O4cg2/0iZyK60kuIbxHTswuHMsvSoy3ZwKOb8PVxZshORm/zBAgMfTxnpaqe4CLk2AmG8hUy5TA4
WA0FlkOkvIcME6Jz2fWcGudraLbMm+FTIJobfq+8C8TlJ9mCFVmt/iKwNyrlc6zN++KJh0oNQXnK
CbGYGJsAsWdYJLPySrAjyakwbuilIw/gdpx8nrA3sfJYGswWV7kuCfaLeRyVF5MpV4ZNVUL4+DSK
uTfMIvK7tONg5PXvsdbb56orXhtsHh27x8yNu5G5WFwMOub4QUI5Q5xH7lNsokF5Ri3mUYqJVCo3
ib/7lHeD6JX2Bq7IKp67YtwLh+iJ1+wce4iv1MbpRoiVmQCBYReSM+XWv/GwwMrROoVYW1J5XPG/
sXdmy5Ej15b9IpQ5HI7pNeYIksExySRfYDkwMU+OGX/U39E/1stTuiqVuu81k1k/Si9lUimryBjg
x/fZe22z7XJZey2UGpg2syG4ioWZI7yjhVfv+EUp2cYzOZvkkc3ouCduRRIgeXZNOklC0SasNJrU
km3yS2vovWNYHbm+k20KTcqJelSaDHj61iYBVZssVMZiHkQL9Z8mJ5XaHuT3Ttv7rLW8XYocEB/r
FdiqavEbpKN3npycW6xJYEGVJ4ulqRRQY8J1mpwWGCLy/xNktrXpye8XT6lPqgsxhkmKK81jOrCU
DFrJws7kwBoCYV5Gz8RoMmKOSYu5xMYa4mPpkoPQk2pXBda60yZjlhdfBodLgM8IU5kUmmyzpzCb
SaBURDOuiwvWolQRlZlZf3DDfLzVjIoky0i3jaM6OVqySTXJN9ASfE9NGk6bXFxkEnKxycpxqLXP
nOVXmxhdmCBCreyOeTXEFjZ/tIvWkmIj4nfK5PAmCStRMqAKInqFyeppk9qrTX4vMEk+l0ifZ7J9
sUn59SbvF0TwLP2ZrnbqNPF7mVxgbhKCgixU15IZpJiO/j+TI8xNotCdjsHjFM8YQEiyBRShKTf0
eDhBmF06++T6WXHpBDtam7jiaHKLMKXvO4/yg9atb8OsKg6Ud3HMpIxPjFMR8cfE5CBtk4hkuGQC
KB5pnP4SEpn0TXbSWklR9kuGMrJo/xwsoGEBUzY7n9hlgPGe7wHE2oH9YZXSZF5F/ou1JOFmNrlN
Ow5e6JCjh0s+SoKdqybhmZusZ07oEz3qjX6E9lh2h9aq8OKl2HbhyPJqz01yTFb9GqRvvIp6X5hU
KYUWl9bkTG2TOE1rL9v3JoUqvNdFU7Rutf2bbXKqPZnEI5Rf6rNq+xdN38+uSbWGAfnWtH+j5G/X
TsGbE9tvbgo+0wJa0wASkt6jPbu//iOJEGn5uySCZPDf200+vhXf/h/6B3/mHzEWhwPLDZUIXC90
jMrxD3C2g9kEAhkCCP8f8RckAGgiLwxQQWQoQ49/3H/pH94fyDRGMAHE7Xu2L/8dcwlktH/VP1Bk
pOMBVXIhdBO2+au5RDQx9CmUZpJuJAyk9L8MQXZMp/hSO2O7L5dZ7kPAk728QQrVVIvV74w/tKti
IjWkSunUN/Uc22cW6ZIak3Jgpe/tuohVsQrVhZsa5XRAYXg4Ib6Cw0S6/KINH9MxpEyoXW3c2Q8V
CM3QsDTr8YOg2CXNzwXVe6eik8/Y0t2t61PIXhkepzZkTm0YnX0N8bVwb+WcfAwJJ345+z6wJkP2
NIxPf06/a6Cf3VTfxRX1BJ2XHwLrITd00ATFtRglDQurb2jA/LqtoYlOYEXL9T5NqC3OEbe21pIX
p8H1nsK65wwxVFLH8Emj3PoaWDbE0mB6KCuu8EKn8gxfudklAE5nQKeRB/FUGfZp5WOagYUKHDY5
puBRA8NJnetM79OG8HGRUHSTjwknHjVGc4i6why9d1tCNgr4Ks+phxVBn19q/uZwHzpNqAHDst65
TcAfGr8mCRXsMy3JG1TvHWa0MkYGYTuur4BoAhKv8bHMnZfAdCjHiZdsOXU+emCq/aCb3ZrQNZ9z
kdHhbVipz3G1InjL88cks+e1o1vIssPPfsjespKiCVoHmJipGwIAtq9yAybnN2gXG/gYYzpNcpJC
rCLz7ocmnzZzlxXHQTrwzVscqmOVENkzZb/LMHM7bIXeNA5m4JW66YySgaPT0/pEBmXbBRrZWVJw
STJ9TgIitE134Gr+SmSjZnayUujn7aZCBKi020PxImsEN+dAba/NUZCEB+lQlDJl1N3wMLVy/ZmQ
uoqKSdymcfNelgmmgy64UMJkkWgMT1G00IOxyk9ZXDEx0ENQ3FkTDYmp4p89qfit0OMbfY30DCf+
Dtmguu2imVBvd5TA4zdBite3VFxhvLIiA8riJgDEPUu6ehyuP9B8KwJPpDvjZHqwpy7+Ng8PC+YU
ONRkEZci4XqedtkpDyXvJ1wMN0r3yWhD7GFgkQbaFOcZNVf0VJmbFd2TlGdPfAcn/9kb6fRTTqhO
FralFcba/ncS3S/n15EbAY6sTN6FmLznvvlM3f6ZVLvZkYCOtmgtPkSNQDqkC7Mrrb2ICLkBH/bs
NS02FH7KjSOj/ZpyJvPZf4rHGN6XwrcshkLfyDH9RI2Xc4t70pjCW9JA3GqiyNumSzbzxRcbPdBw
Nm0os+5uuKGNTXsKvPKBLU2MSWTFCU3YbHDVx0JDZ0B/BQ8lCiZLdk74NhKc5uRt9wyBCBvtOafV
LLZUQKE4YgT5TjqMu+lcrYykSYRbSK1Df5DWGG4mixVH5bufVPGANQP699Q22mTxvHjbOEGzmYym
moAV21aDKced9Ie9ju5TIeSW3uMSkje/TRK/JXUYHpeqhl5XYkltqFWb8vC1ddgulSDclCXvZcob
2dVAmFYDANMKuQrW3wGuRHoMKv196iIBkiLAS9Tp73aR2juLt9OjvPQa5HD2itG9Np1iNwjqvhkc
mp/dN2pULjZkZCmqzZowb7cIvggS1U1gtT+mJBGHOo1eiXjcjAg59I/1N4EWL4vOrEM8oloqvVxV
CEc/tSvN+OjcKv8/vcX/6S32/3/0FtfgpeMUzvQ0cyXQHbY2lBaWmtn06BgutbUO+wFQdQqwGrBK
8Z8l3d8y0qyo/mf/8+u37p/n0d8bNvMn/hxHhW82XpLOTslf/2kctW3+O/9xVRgIxaLuv9Zx/h8K
aC2MLFex7mEs/edxlAeuw8/ks8DD7Gz/O+MolKx/HUcd4dEkCiaXqdfzA36If/Y66zhWOanempCL
e0vxBFhPz0to0hXXuF/xFteEX0KeY5rn2WQebCVPuLqP3xCvsVfY/Y9yaG5SED2HqgHpERE0mhUL
EJ6XkfuGqA/Rz3bXTa/dXUSV0NXnGeuah21k5Enz+OW8+L54cb2Nq9I+CR9ov1VSgimWg5MCOfld
4kEFdQX0EHoViss99+vD0oh1O/P879v6K4xVZh5zNMTmkKi69G0pWY15Ocr44EBA8N0nJx4+VoYY
lo5IVvGMiSJEnN2sZRRjNxhAw3s6fgqjAmiMCD4nuAZEIDjEHHOc4UodtlmPJ7ijg05B5zzQwWO6
kjkIM05EtZzpaYapMGtMBmhre1IQNjAPDlLWUfo4c7b2nLHzSI64me23drXjc+fSwJrP7clBi7e6
m4lK9SbiW0zKNahnAlEc5L9QNJ8Hc7oP08gKYznaHPvBPHD+r12zJxBG5TXDwfJ7SmBccEF00kyW
A4GorBV7aUI/aXyozJRRVvI+Lpk7WpXVXNG9iVTZ+Gyzf0noVFRLL+8mM7cEDDC/VRWAIMU+TpdN
LZgYXTPvFAw+EUheekjax9rMRDbDkZVlgDGZlvKFtFjMAJWbSSqijjBf8BWYGasNeB9Tl0tKXoV3
acQU6NWSSTIPaGVs2182q5MBi8ljBeCNoYYfOaJMuctcXt1ydLGlhNQiTPGxrb3HZm3dbRQnL2XB
TwYGZNQvOgs/2J3yoyT5fV7El6qz02e/s7dRmVDulsC+yAVuhVhSYS8VlNZ+SgU7RyLDTVnQ4UJj
mYc8tFsd0ic0FQX0Y3dy24ax3s4QB+ivoSBwspOnIg7ygwzrO42Ksh97/XPMa/akdXJLkg6ijE3a
jYJ12hUyNLJ8KGhij6hKE9SshDR2dikm7cnXP4pKUOtgyxsURwa7ij57PdfUzVUh5YJzfhAlTpGg
mptrYaE2A4vBd0KmzemQ62Mdlfj+B4Yzeggil83t4NX2MV6sd00Ev0zGYSfiXPNqyR++h0qU0rUI
Gio8p6zwOpcm93wlxmOLVt5QyYAWB0Bu7I4TAACqDIlASvcc+cVTCyIgkN65BhkAPvSHB0Lgt2ka
pIAlfvQ2N6CMz9IIciABPdDo4E4IFs1rwd1jMHyCGlCBWL8OhlsA0CfZV6biFqSEdwqG6kmEiMHO
sg8VNRh5TIeh2egsV1Gy/LaD8UN0RIh8SU8hIFyrnPTrDI3TEi8Vmie/uTwHJvLDxvt9xamzsZV8
GUwsKGdo21ROe3CK29IEh3raq3yBAV+qDHWKCNOsTuR3H2TH5WDk/ecWxQxHEs/EkloTUMJB7ZnA
UkdyCRdNBNIJFShRlGfqfpn3CcVyG9uEngrST0ULd2boscm4M8EoElIRSanex59fkv+c1ji/dzDd
bGw5rJexZT0rppdlLE9xBTchpXQRWZ8bNKmsnnTWgHVoW5vAFhDm25IEV5s/KPJcbWG/cZOatjF9
m+7vyJcJf6UmBkat/Q9hgmHO1TMxscxqF9gP+oNNV2VnB6Lm+c7r5bGa6FeJKvIKAtpNsjZcAsY4
3M7CYrvkmpvLymcrWyQsBqincX4Lo8h9jvLlqpfp5Lf8O9zsPq4Xdgq1uHcElznbcS+5U7IGZteh
o+4BF0ZF8ZSLvJD1R4tndQWjdrfM1vcCf8CgKn6AYbldVESGtKDBU9nVr95xn8Yq3tmZ6llDmLdg
iW+TIuwPQ58fpWirs1MUcqM0ETjvzXa5uyaCFaT5UnZiVkeuQRdPE+/h7WbrzVuWBNeOOMxdkTU8
cMR6N48JG4+OMGib7q0wIteSnx1VyG0CF3YjamrltfLfQhIZG9ex77wqg5OWJEDP+uSSpw6Xiiqg
1adpymOjkwcR18FmJUO0Bla/KZb+pvSkvITaxobPlpL1etdyP9fpYUgtgM44D4KxuimbGqQjnVVO
ckvvJ9ebxXqkAwbk0kg8IgxfSwQv3g0VboGhfQvNNX/Isb7kkjBSmbzBPwGXokPEFgtgUoDUtOPK
Znf2vZX443niKOOSaN2Ao94OcdlchznDWrON5ry4zHn2LTCRuiij0NapnQgLS/Zahnl68vt52vX9
tBOlEock8K5RCKjILh20T6XJG3rxiz3hLUAc2IiGAtuppcqb4pubVkJravz0XI31MZWvhR/d2QlV
uvhGAJno9mkZBe41ER9yqN9OFNmUYFvd3heXiG/3rhfhuF1FQEMy3/EdH62ffZ6Q8Svsb3VEm3Pq
UNo1KFYfAf1vaefbO+XI42iFcp+tAze70TmGWtb7FUTHJmwWepIipzCgedK4+bWhFnlWCCY+TOBN
Cq5rU4n40Sv97Fhp2VHjk36x2yh+SwMeWNxT+aW2WA65D/f0VIcenTsi5213kZzdueFEZQl4g3eR
tmonmXccve+5JiqWFMLd8uaj3id08S79sGzHmm9ZnVtsMJGwSxpwcyhTLL0Q28EaUvBNoErGaPqj
HHbhBMSvaMabLqKrumh3tLHe9SofDyG7Q3eJxDYp2B/bMY1dU7jvFlHuVrbw+dDvZMR3rbGB7NdR
4u5V7eGHyCO+xis1Z9QDwwUZil3lIMIIp8ApMJdXJ0maXdFziBbZVwalZ7D5GvzecFrH6M6ihwGU
Tnwflg0LN6BDWKLweML1d3e2qr9VVrRssyPLe9uu8YAGODmwQk6e9fQfwfxvDChmdq4U/71efvjM
/vf/0n+9oai//aG/31CCP7hoIItT0OUJQ2r6xw0FuJNR0kO8sT643L8K5i5eUphM/H34u38VzDEG
hCGSeShh96l/q2nSlcYQ+Jc0pvINRNe2Jek85XDh+csNJZ8VKJ1wBbRWZOGp8JJXf6rFBYPwtIcm
VB/9UsIH4jCz6Go4Ejt99SrNs94UhE/FvKvzCMsDnWsrHeKTKRPPaBV3WWYxqGE2Fz1LyHAKnoAF
0jjdsQjNE7oWsNkAelHUm9FZ3hunc1wnH2W8Ller839aJSwcaWFTKGVQfC3OOkyqnSXcmdb16D2j
HV1kP2xTll6ukoKzYLUumib1APtdjnIl4uYpXY9xZQoVxchzlUyoqWIP1vXipEztvbq1rcU/5zO7
86L4KBzafdMyPloOImMaCKTg2r1PDFkGIilHmwqzPc+Yu6jg4WG1Ybp1VmXv4KwxDoWkyiK/rvgd
CdL5VghRqCmeC4FbMtLBWS/JOw7SDytwv3fNBOK9x0e4fK5Osu5KO4OAUEExT21aIeybIhNyv0C2
u3Fgue8ap/raZthZ1FhwSRy9E+2Iy7bqt67mdMgoXg/zFpNdO15sGwNYPuL6iWhSsDN0/GSonxqd
31jDOp/skjGprWrkYzUxp7XOThSjfab74KFektfWm7/mmsLvfKboi2G1W1Kbdbb1tY98yU6CVYjt
EGa1XWiQKmzGrQrorBNVt0+LELhWbcNdCudTajofHLfrzmuTfKEG8q6HHlgstvdF+pXaJDpwHwaa
9twmjuBwhO9qHqNTTEk7DlNibjwT220Il6l0kvyLDUU/S8sTTDtxtppq73j5hSJPjmVvKi4k+Z7x
IzyLarJOqjWWK8vFihMWt3VNeXHoy5vWIr+gmVhoaPQvcR9d3QIAqa9oVRkpmZN8IPZZ7HApxqsz
dYlnIK20BPTtea2D/mzP1BBASqLvItBqOy3jI+HPj8BsXfGek54dOGzCeHmkI93nWs5H3fIyZPgA
cupSy5+EDB8bm49cUKgnWF/UjmDBSKIowja6UkQ+q8vQl0T2XRHsrTa6+kVVHzoUBBw+857X7HGI
TBrCKbbzlD+tnviVavwjvqh+RBxbdeHHB+WN+ywcH/OUrTW+wV8rsLAoxxQPcT/a91O+bwLuY0PT
7sYxvM+oe7wsDv+YRl6mYnWOI9t4MskZV2mPShS/FftWYVrhF3mTCvTt0R+77pK56sYSQX8A0ERv
xdBxRWWdvPjr/VJ7L0s4xBuq/oLznOl7x7Cl1BQ4+9JlCbbQVD61LXMl07bj991euwSLY4yn+/QR
GGYEDyRnbY+bNgb1AxD3Qyqf0XjIT8GqnIsrliv07U2OndP89Cc+nmLbxayLQos0setMDH8hX2Ud
XgqH6axP41PVXPukc7ZLgkbAhp0cZb9JTaAzncPP2MoeFkIaC1UR3CcWTB81Zh+vdD570WP1Cgq6
WmaiIDLsQt4+mDKd+pAxtdt1WTPxDt119IplSwsFrpWIIKYv6oeeDsqCmQJtXlF+rcKXJSvpElW0
Wdv2ez+4y7HuZxAt7Z0cAahqrCwgGCbqSDGahCVf89QdWMkwEajmfalDOirgRNSjDe7KL68VvAi/
4AsBM23fr8X7XHYdayq1bgKuS1unKtaTV83wZpv0Y3ZbcTOOLYuWoriu3KkPPAofCl39TLSN1F9f
aGx/AKxcEKfXzjVrxXCU3ezvFcxcDCUU/cypy6rK/kXoZgHkK8j6hnyKXVXDn9Pj/RphocaogAPf
PkI+nnbzUgAI06wm7SgXp6J3vhfdepuXgOhsSz+v+pNiTa7QvXf264iXAS/gphTNntt9fZxquLjr
MtP5h0Ousd27JllofeTZ91qP6r2YnuPRyw5ODGbXc9atdoozhqy70Oxv4jjEz8AHf6qrB+7rvK0c
XDwvvZBlBPxhl9UG3cyMgjMf3KwfiudkJWSECnlU1vC4mlLQkWdWRkvoOFAX2nW45UyBKO7bT2sq
3qYmae+lkQHIpXztaB1NTf3oQonubprfXOMUMQWlbCtYyTZcgdIRmBFUNopMaTSV7LbA1VFyqhd9
1ziy37h9e1Du13j2e1pi2pc0UafYml81V/dQWooW8ZQFm7bfbE1TyaRvWD2vVVRw/XTTlxSgt90D
QSDA/zKI79T0iH1DEeleTD9ELvnmR83rHOesWZrqq6WDk5vgQAS3FGKxxD8z/f3DOCzfnGG+y3oi
1nD3NlnBQwI37brF4Nht9TQMV66K5J/Ga2hZZ7euuLxkC6xIPMXQjNjukVNyVPO5ljVmrZErS+wB
P2q95akf8Odqxz0GBU9/pWiBbsvy3Bh+w6iR1UlymXKp4AZXOs8Y0xZFKzP/f5vTl8Fb01jSs8q2
eAyKPv8iIixxYnD37czFp2tze0O7WvewzK/CY3cp8rU+BlbSEZJ+rWYqYPKKOb51voh6fWqCkkqg
HG0ARW2g4XK5cScJu7LLKBdB3ug0eXd8cf8Zp//0n/yPTNXT5/j5F8H/76YV/tDfAzjiD59OCjtg
mHY9Jlf+zt8NKOEfLsEXMi8iJGbzp9wf/MEUjdzvebhCfGbuP+V+NgEsDWxBaZ+tPMUm4N9Am3jq
/5L7OZHtwKc4/vdf3H8ZpqtErDrJkc1LDQlz8b63hRSnpJtNu++477y0xbaOs8Gfn2cLXEEZebdt
VJRnmZ25Bx+CYr7P53B4c7R7W6gu2xSeGE6JjPHOjpxGuRAF2171Pcnj27VN71cut7siST9HrAvA
tDsO+bC+DmM5Xdap2QNw3qJXJOg8a77Rq/tD6vZ5nfRLVxcPPFtoga+/F4l4TRp8pFqMr1Z6W6xN
fAlzG4JRzQ00rLtjAW9tF9aafUNvv+CdfsEbdrEkt3+QLbcvNOcevdG+ZNV8k04sOYLx26Lqs91e
kkk+cig9I5rnbv0qmLMY8R+BSf4cq/AaWPomtJNXkb4ldvqY2Gyrdf/LltGxldmXBVtJTB944NTf
ZxDJSE72D7tOvrjNMG0iJKJAmb7b9V2p5Eo047tazxq0CksS8TPr6re6XR5w18yV95VPAfw1cc2t
cj9NAxDnsGtvVBF/sZEiz363gh2pb/n3PQdt/5XR/D0rcPzihrX9+6JWRyd2nlitf8MMcfbnXuC0
sa7xisknhrM+ifcl2c5a44i1EsD/1XPX/JRN8tIXBDLL0H7UifjwEk9DdNHcbpKx3DYCuEOllvs4
XgUTDHnCiGBhTsCwSeS97aB0dtFk6sLwllC4RUyAXGLcm4SiySq6hBY9wotsRpJDb/KMODLPpUk4
ChcIBi4PQHk6bLY8SKMIOmbNcHWUJiOpCUu6JjUZmPwk/djcb0ymUhKuFCZl+RveHjfRtZzeK5PD
tE0icyKaORHRbE1Wc+n6U0vb9AlyqaH0vfEah885AU/HJD0bIp+LyX7GSfWDK1yES7knFxocO2K0
1lxhRcIfOHfWfdUH9OUxJe0iwqXCpEwVcVPPr1894qclMVTVcqWrdHccwygl90NWdSS0is+oP2XE
WHPirA3q3pM2CVeXqGs2PAxkWerWsPWwSS0rrehuUX1rR+w9ldAUTvXWKfRma8dlmHspoVpvJvNj
F+fCpG0dk7tdCOAmMe0FrsDu65o7q2tyul4/8S6T3E2J8AqT5c1MqrdiP+TNTJxmluwXkr8uCWCT
BJYmE7yq+iZBe9zqZMUW2VUYp0yGGIf5XjsrN17ixZnJGdu19eknmOUXWEGbYHCB5gmsyKMgcxe7
uNMTQstOOzNeVntYpmdmtEtNuHkyKeeQuHMTkH8rTAK6cslCc4WGsUtTzQo/sDF56bHZD7ywW58g
tWVP+0lkL6NJWHtcXbtIn6CQgbU3KWyQ5tahJZjtEdDOTFKbHgh+OMLbHMp6Hztvtkl1JybfnRL0
lgS+44aAtYczb2d9W00iXBINr01GnFeWUoZy3Ev0Ui7aXnRyiZQXRMt9l9tTRoUI46568hL3Ba3k
SAPqgkYmJVHDX1m/vPV189LYH5NIgNkXgJgDo2HmC8YqXN6JyU737HLSdYqOrize/Ga9KfOGnZF4
mmoXSWB2b+eRPUUyslhTrELGJnvTVfJjjNuCJ3kG3HfhNszyM9gISLBuWgK3bR6oJXuQy094yDFC
hf2WUfOwKxEGUgaLXVOCgVclwaAa4NpjU1JQRhbl5zDn440aZ4TT2ulOU3DMo3K+/UU5uN6ZZsGA
EpX9bHJjGd7BoVdgnITivRD1zkma+mAX5UftylNgpS8sQenFXFn/rCxuuhQpNmuL16Rr3jlw5D4S
w/Nszg/hH1NnmndtorNdkK68ijXJwCqefKy78a5OkViWnrkVN/m7M9z2a2YfXJdpFMNPcmqcbrck
/Y2uqS9X5DbSRgD279/Lkf0QXMxpSO57B6MTK6UjZ6DeepJNYyyZTYOeoKHKFEjLbOfOpP8KOwHj
ZYKK8ndZpXLxHQ8LZUxpB7jejcha8tFWOJC7lQ95Fdg0XHT0+qkY+3XrYc/DGXVSYf+B9Ky5jDs3
rUdN47BI6uMr+WTJBQOaLk9JYt93afayYD8611aFFhREwSHog4/IjHdsLvhtkpuuV1/Lur9PQ4x1
0DxdknxkcdI5PmVRYN2naXtd8/JIj6o3RfMhc1uYk4p6TK9ghyCt8mfgDXd5fy883IxOjqRrFe22
Gdafbp5k95sy4SPWqfpe1dOTsGLn6EUVRMx4vGtSRkmZcB2Nk5D4bZE/S5V+XXr+F0ZRkMpedKFG
Cm3ByviqZON94XreVs499SMCqNbs8UZG9RFQdE5kfzmwjOH3+B6GzvhAj+rdxIZ/PwrY1HoQ2yDI
/F3RdBJr3nIYq+wbF6eeekj7PvDpxBBafAscK6CYtKh3OdejyuGT7HhquA3i8hoNhTx74He5IDBI
CJVcyEqI54a5HF4raOx5Ll+bkYTAWnZMzM2pd6zpMpupIeyIHvHg/ihd3d7GLB951DxUyj1bU0Ug
ibFfWaQjZYKC3m5tSYuMi3n8iMQ+9eu9raK3heGJZYj6DAP2isCYfrnpYB/7SH202lwj45vOsr51
zUJ0FvSXnQFTYEVk4wqMe+oZ0xM3ETBq9CTxxcKJX7kRFrI0OxBYtPdW3dn0aHgzOfz+y8C9uaDp
8VR51WOmgjO/dnJVdQBitKRLlyXlCAfc+jIFVXxYkX/4TKCSuuSA65gXeCl4JXzKaIf1m4cw4WHV
PcVR/lB2kjg1mbF97rNuqaxx3DdT5hz7dfnlQMjejFxix7FOsI/S+GLXy0+/fhpzFwVpfPJgSR1k
o7+nOWjtNqVKN4h2lXBL2kT58JRey6PCY6tDKlCKa6GnXeynw20Zh4d6mvtdMxIlSwKSVp41ElDK
SoTb7CWQ4PD1SOxp3nRlyw7HOk9yDm6RrRvWyYW7iRoNP7ZgW1vb1UOKY2+Mx6+tREjyyuD2Pzej
vy0azJ3lf1o03NQGUFDjTu3W/lPHdfkvS4e//QP+XDoom6AYBeIevmv3z0uS/8fvZnHgCL/t9jZW
/D9tUWbdwCUowDpPc8Jf2yYcSTQTQz1XJQeswr9xT1LsKP516eC62LU8oAiOh/3f3KP+GQFpIcMM
1NBspzK4xNJlyyrbl1yv6akzklc0AWhMoT0Czdu56Grw6z8aI5O1i3Z2kBa/KCOhlUZMG5BWAtQ1
ZBh4Z7SYm9UmVGcw/1Pb5VtJqQAKvPcRotM5vwW7cGUwMSLeYOQ8YnWfs8DSV4BoQO8zoh8TmxVl
DwlqYNot8qw4qxsjFHq985YQi6cI4up2ySnBJoTKG14aIzKG9gyCxZmO2giQVHiLLScdZwfqpEuq
KHSnq29kyx790jZCJgGmj+i3tMnDB2f+yTWiZ/IIIJDaJCOGSiOLliEprmnUB89ptnIib8mhqihy
Q04ltXVPMXNw9swmdUZzZdVzTx0FviojxzbosgSfeoxC6qYq7O5SnQcW9J0VYOKC8NcaaZdszj2l
wjRiZJv1ME2ec6SShksFHD7AtRfdWziouTH10t4mc4GhqY72oRGUK+ST2Qt/5V5DUSuaM13WexiZ
yUHq8SZAlaaqAHI+OvWCXl2hW49GwG5Rsqn6mvdd4t8GRuTGYHPtjOzNJdWkI9SlclDwip6Esgkq
rkYu7xrvyfbgHK5J9uhZ6mdlpHWkQdZOKaLybIT3AAVeGineMaK8b+T5svU4qExHI3yMSE3+Xhgx
fzGyPiT/c55XJsDX0dKLNS/s/cduKG18dB9zttAFlCJ/e+M5CvDsiTXfR4v8EpNbunOd9UAVggsm
1N1HazXsUqcCl5Su3bVJBWhJ+7Ni+tpWZQzctASD1BGaJBqaKnlrEQ+tLNXT5YD5ucldpLowrLkM
FE9Oq4e9G09nWVqojo5V7jJ1gpRIqTRdYLP1kXdo/m09MAp139F0KynCSynRrGUxpWyJZlCknXuX
hCQLkWGdE98XUi7Y0mIBxJSd/IaM7rb2+Cqxzw92/WS/JHZ2b5PkqMPh4iftw3pq+/T77K/v/oqA
3JSXJBWXtK3vsqA6cKx9BBXjvAhv1+i99PR75jkH+OR8hHAmgIVCFY/gmDcHej6w/NVHusEunqTY
jPrxKSYt2SogGvVetcHFcvLPsfQOnZ5zHB/zr6XWN4TwmTH72+PEbp12Pso/LDGQtC120bJ0O7/A
/t6WDdAAj3o0f7i1gjY4b8O8qlmsEH6xM4/+NnbqW1k4cp9A+WFaTtKXrsWz0AONdMqRKisfnOoU
sy7EgPCQW/6jisKra41YmIAKbd1wQNdBQ8nS/lQ6wRnLwwo9mUnaWxBOVTPCP/HzdB8n/VePtdhm
1dbXuWs/aSXdI137O9mgc5YBeQWt8LnjNQmvscBnERCMdzz76k2tqb6aLvClgiNehZdiVe5V2c2R
ShW+vzEdMG4YRYc0JJBeBsO8L8u1O2d5c3AqoaqNwz3Ad8rlNiMfCMKyJ2AxCe/OF1+gatJkfvSW
+c1frAIcdaR24CSfkkWvfLbdDUK9YlGAT5O2DjYPusOWj8FyGG94nVuDqn3KEyAPkz89+bSica/U
WLRSvV8zjAh9R3vYMBxhK8mjxy51SxbW2S8hS084Mu6Ue7vWaZ5zU6PBoUON3rtUv0q1OpfV9G10
pnmDz/VDn9kIt3aLJW0pUwICrjhL1wX8Hr26DR0eZNO/RqbVg39JZ1o+vIaQyQm8e/7gs9ajDXoz
FB+Ay5KDTaAQ11BDzqm9q4zGXHnyNTaNIi7VIrHIntix9j1zHKZLukcoIVkpIym7YeXGWr1XNR+k
1TSWRKa7pDAtJkvL0EVki93Mry4XFG8OJz1ixcWK9RDRfKSx5uQ0oxT/h70zWY4cSbfzCwklx+Bw
QAstYh4YJIMzuYExkyzM84y3uUut9Qj9Yvo8e6i+rdsy662szdqsrCuLTAYjAPj/n3O+Y75XY8/1
oitTWrpTZjpU3FcAvPu8s5udP04zsxCOsHwMN8zKA7+rBkFOhOYuLgSNmWGAMlDhohFpdCCctLJM
hdxoucs1VVfYHrSQJ0xbJZdHkPfPneV36yRZiO3Sh7Rma5TsFxNjKtu158iHW1ApnXJWFqA0dmSL
UdyPcdJthXMRxHoPdhtV/15vazP7XzbVnHX+uV3k/rvt/v7c9sfX/G27bVqm8H1cGQKTuv+Hn937
TcctoVo50MIoA+JI99eDG0YSpfOTZB6l84/xSp8+LA5uNvaTX0aSf+HgBtfmHw9u0rQ4HrJDZ5tO
1yBHxL8/uFkst5oKaPCagB3Ysk4eCpM9gFnn42ZJfhggti+Vb189rf45RjPcWtX84hhDtQqaIXvE
EQLWr31dmGHc2qevqlY3uEdQksvmMfVZSRUsDZecRr5okZBH3OVoRKF7GLCYbAa4CQF9EWwpk2WL
5TzjyEQpHmFq7N66d8y3rqPlH2ZPWAdy6KT6aGjGT9OvIBpNd7Zjn8dUVXtTYkYpbWde9y57iQVj
72qWw71hBzHyvg8bKFzKY5zOB3/CWunnAR2So/GSFZ2zb1x/3/akFD1vm8AMDoTBsB/RktTanIc0
gaemDmQ7DyidcwGlaer8XfPL/RuI4dThddwmVYrcWw1v2TxVFJJhQ+5z/GMle7AducYVHUuRR5HA
zAkiD7ElO3aW74egHnbF+DKZWXaHkh7dL9nwZDTWrvFpamuipLiZOCahb7X0XM1HSqw2zgArIRiH
fesb7xx1P8lA+sT5/cti5eeBc82diyV4k8TJxHS99GvVVu3VzFPIKrJ+cGqed0YkbmshERAdSQI8
feK7UrurZXChso2ZQZtqTEoBVOmcI7dU29pSO14re3wnaV+MIPgxl3G3A3xT3/lu9pXk+nHauhh+
5XyAhH8OzPTT8pJrXGYJBrqyOEXq6pceNQgJnWQwGBnBJwg30Cy4W7WJcYhTua+YH44mnblsyPG7
Y4BklQvnyTSTjena6kzx3o+Y1e3GdQM4IH69mdDRbTvZiexUQoXU1oj+2tUz9iKAQyxHRr0lgXtl
b4WZXQK9QZE/TL1PyVmszHrD4psZHyWl9ilYtbwlkJDrfYzBYmbRG5pS72pSlja13t4QNwRJw0Jn
YrETRnG6CXRQttZbn5j1j9J7IFNvhCKz7TchGwM2Pw5lkvN5sdv7woK5Jq2x3ddL8lY3sD+cyGAN
bNUHWi9pzSzNu2xhMd6eW1RcNfgX8nukNLC9hoaHazdgTdMloIAymrYMPvis2x7DML6zIsAlznwZ
C+msfav6KurXse947FQY2MnKhOsZrDtZZNayVNESmR05Lh1w8h6Fj57AWmO9ZNGnmYsnNU884fNm
VRqIDETDV9gun8rK+VEnTCgYyg+drIOrqjp2DRWTjYpwb/XOPVXt0W4wRMIyJDRvhYK2MgfGD5qk
U85zIb5LFtYOV9LKbchfG4vBuzBmT4sxxyu/iB8Me8hOiwuEvh7Co1gYgticP84q7tDBwnmjWeyF
xOGtUgIHfY7Jsz1WRCQuRqmYK+CuFfHyXEeJewQ+lg1Lxn6YdZxIm5MHNXwF0ICZSRbvQVIconrZ
qbpSwCQMj7zo0Ro5k/QtF77Vih348OE4+0v5bKNDBO4IO051CDZZgTPJbMVjAdzMuy749Z+gyQcA
7SDEOS/lr6hwRs8VFcrdrjUyl+PbUh3a+qfTimCTx+rJnH3q+aicHS8JMKmOuw+tPxzt5zYmwOo9
pmSfQzdCeFrSW6uYHvqKj22Eexsp8C5sANHnJLBLiRWb7XrgV94tDQfHtkz6V1Y6o/dsJcaW++Sz
7/R3c5E+KH6jAI5yaxy20uu3YmDvyaMHYGbJm5H5yy1gB58ZLVQ/Zo9cuS3BvRm65BR6Uk4bAox5
/n5zvPcpV2q6cB1RrbfFMET1pFXQ6df/LFt1NOLyOfW8FwNnx6o282c+LmdUzLOZdQ+DbvelmdWn
dbVui8uf4zP5T1jsv5dt8zWb9XtHwr5zFzAtHZ0HBgFsHif1pl7KmyHkmg7tGbqSdDZdVQbrBIg8
dywTCtlkepsk71awgGhiQIOIKHKC5hqLvZ0lLzg/rqkI6UmvDuiM55FTGhcZ+hwxgQTgKinjSeJA
979VH5ysmTww5cGRVjtm2nuxx9/2RvcYBvKqJsF/mfD89NJLgbS8IrOGxjLyVobLS1HSWKgEd4gi
tI8CHlzZXcRk86nWs1qhpzaf8U3qOc5YQlbfRJ6DnptUSaQ+1lPfrOc/mhGPAU121E72BEcIxZ8y
8c5GHwAu1oaEMbIM/Q9s3TeEum9i59DradPUc6ejB1A9ibpz8kCir9zWekp19Lxa6sk1tMJbT8+y
gqF2aVjTRJtkcfIDsTHFveK71lPwoOfhSE/Gvp6RR9vZTmwQ9z4lhOHsZRd+Nc8pWphlEOqdsdYd
AwOiF7O3lXx4hhLkhuU1s1EqCJhtBu3O67VPL8awlzstnrzQHFYuZj5SIsnGaIPbApsfTxe819r5
52EBLLQX0PCym0q7A23tE1y0Y5DKhkcLC6GrvYTYAP21hb0wwGboar8hzlCW9MUuZzZ+njoICxMB
Jishp2QU+BVt7VyctYVRexk7DEKhdjea2ueYzjgeW6yPHhbIGSukpT2RkXZHztonOWKYrGcb56T2
UNqYKW3tqpzUHG0qSbsvTmDIKNp9WWPDhJtnHkyMmWlG58AC+yEuxZujkpe6Vvo4YB5zTJ3xiM/T
LaJkPwWMbESZpkPnxGesX+VDWRg9jZ+UYoG6uggso7n2jtraRcoV7jS4SvOOYlBcphl2U26rBQgi
pqMSK6qlPamTdqem2qcqTfB882es/auZdrLCnVs2HebWXptg8boGmF7NRCA5zN570nPWmavPxfFf
i3o0sK0vlLM6Dfr3uCv42JWVeR/0zmPQKX7rFbNqSu3YHe7apyDJjX2JN7cO6u/WPhq9SO/dUNqH
uSdhmM6OeYE7wPcznEvRZTGPCyqtZc/HqG8UE07LvJySjTMHPJA0s4iLK2u0mwoxvWmMc6OUgZrs
JZwTMJ5VrZ3CE52Ka0OVSBFArOOQFWyWTm7KZTE4RmUvrd8bK9PFBFhGr+HcZ4d5VjcslH6olKdE
YVfcan0+9aXTzaiB45s5D8XWsoR105UtskLpHp2o9YnO869x/DV5VTzTTntYOCNfKlwax8I15SYz
iqcsE3tR2zbZKHgeGcA5Gq9ZDzRUtOcUW3KHdUjYeZRCGewvSj+YtlmhoG9IWe4xA7/EIasxIav7
kUlyXbJtxESS3bkGYYRadu0pHOP0YTKylv4PYmwkGWKrVXc1DtBTtCz3jJPUknNH2UQycvbR1BjU
jUh2obU0thHOA+5d4goQLkUGdcqNE2NCacMqueMu5RczWOWyvLWbabjWbnvMRnZwOYaXwH/3TEwr
MA2z89RXYN8MFG1ke2PtoF3YDscyOaXVJexGnukbZ06bzX9zFcf6mZswhbmVu/XIAm1HoAd3SSQM
XqmTbCojenXL9mfMCF/K/g28U7MBnHEJg1ZxtFQ0AnuEOXXXD4fAPZrOJivFT2+ZIRUlpEwwJRgn
o8/ko9ksPNOCxtnUMglXSGcAT8Hsrpawvq0nJ9k5Y9aQUWteZ+oATa6/PEywu3gXozc3xDcq7G14
dwuLPTAQtvil7sbbGQRKEFX2ts5Iivh5HWLUBvhYeTThBabAvBqdGxF9OkW+j/11C2bLLLmYivDq
jZDXSJgws8vlNC9UmEbOR9/hQ4c3w/WCMwl2OS2K44CdpmdBjcVx2xp1x63FP0DwdVjyFM9BNz25
7nKvsuWlFaflKLvpM69YfSWp1VHS+5QH7M+RRZvW4pkw3RlDAHCkD7kWJu/aj2JjC+8jsr+WSvI7
nFGPgii/5U0hc9OzkTB4SK4yxOfNbMfHli+YU5offWwRkF1gvEWf0n3mAwJNx4CX2rm0JgUq2kwg
CNlub2w5fTQBm544ruaNb5GP6/qXLOqPxsAJJzc4jorR7hDzeXli07EmTML0vlTDKsZx/kNh9rc5
jTC2Ueo6ZyVOxwA5C5HghIH8bPJtA/bv2OZZuOf07LQlDmdh7pOyP0pcFKzu81vTd286rRvyHKQL
OsOe47g/55aM2bwQNW0g44Ae6+aDGSQzU9WD78dfAfZP9lbm1UurT3wHTymbQFJ0Of4NXiGhOYeX
KfeB2S0nAGRX0PFDYAz7KW2vdelTLaSqswj7a2o5vN8NqdIsh4gcW4CR+/578kqYe8GbxL8Dk0Tc
4AhnIM+YtzJv/pa/wLtjQQGNwUIaFHLXV58WnC5LiGUL3m47LS2oXqjmuwng67qfzmPYXJ2CWGkE
7zcm58mEZFxgDHebnK4gkzZkn2ok/9vMj15ujBCAhmhrxAT6PE4oVtqFVFvP24oyetse8m3SFI9j
btPI3fcXswCsalCm4/rYykZA0iDpfYflKgCU3rTNfcFamp3Bv5dRf7eMYj/zz5dRpz/9R7sYt5+U
IPcFDPQShSX9L7ZTfJO/bKfM34SluMkKjdohc4lu9zfvpctlh95o+dpN6fInf91Oqd9cBEVTOQ5U
LvZU7JT+gH8p4AzkLiTBo391O8UG6v/eTvHd2ICRY3J8BNH/vJ3yWqvLoWZNhBr8a+8b4GAXYpV5
Ib9TwUJqST+ikPbYqmK9ZIbJc15XL93AU2QB2pMc48LmVMOHcNPwQ6+TAUYUyKVmNfSJuiqpzllg
hCcrQfD3R4c0yWSdtdegsZN433DaSqMUIg9dCP3S1Rtl5T9ZtqIcthqO43HujBOoi2OcEw3oyn1Q
sLZI/OywlEZz6XtGFa+s8f1llEOQBloTzvqMnprCfY3t4KFH0sGo/ZpD9z44dvqctoCasVG8utxG
SbTYL8JIMOAHyl7bTVJsRZUDcuzyE2mrV8/l4NNO/EIW9ZJwiReN2obOxKTaAFTojH0fTtF2NMEI
hBVn5DwDyNi1JO4LtSXOO196bFWrAW1gb+t1DHjS7uQmEsGvhRDJ+JfkyQtd4LTKmuKub5tNoYMp
lcKY3YJjJvw6eRvpxc9NM72OfRyT8QISIOzopxN9saoKKWs3zqbq7kJAEsRxvq0i+Qq95bVnp75J
RXVf1/idLOlfxwxa9fQjiO/ZmQnSKhEdmc0BEeI9CtnBKbyntMgbxKQw/AzEYNG7BrmaZqaEJaE7
OJJGsAZbcbaKCteUv/TXiiRI4mvbYdiiSIF8rSJzj5pen9MAUFtqygfqND6cscnPKKdvKRLIoUvg
WGK2IZ6LqUV7SDKkJA/4BXLJW7aojzJliCOT04cNyqWRvduyeOraFnhCEa6gqOFNhH7JCiG4OBMh
ZNuhq97ittinjPvafBMF1TGJcvwvUt0k3rebx7czuIygaN2r3zoPPhianRK5TsvEvxeD05yBcF5E
H29LibxKkct9r84gxta2b1wclEAJnIrNS3Qry/ImquQNIMtqxx2ATHV3iByQHJ7csa+FGRBIpLOC
UkZsJmCoeAz4Kcs7L+i+klCmWnh9Dsqg2hnxNAKeb9mf4SUCRmBnt3Vp2YgNnrce/ei+lEIe5wAW
bxGG5a4rqq2ZhVCWo/JtmGL3nJr+JcAhSc6aGUFUO8eyH1VUsTzlkBBKrLNFTSUH8JEHT8FvNly7
37Qypzgy6a55N0EZTZcZocPiKRlybhPZzmM8vjpRp6BnRxwjEYBSRdDByyVrgZRKyuTLkG92WNU3
dkasMK45TbCUH2kzoJC6gG6rr8yvuMj4dVboKpBn8KdJ64EjE20TwDp7ovqbLMs2Xcq5Mh4Df5cy
fLHZGX5UuuDD0VUfLp0fFt0fHh0giS4DMUKqI13egby6Yg00tqPuDvEoEaEvJNoGbp2vc5lRdG3h
dbNT64V874P1lk9FThTPv2tmedfHRB1d82USaXosA/8ptnBM1279WRXDgXeEFupYvcdlhNMCSrvK
X7CNSr4EOmmtbMadPtuD8oBYv5zjLCWfbddvVdW95mhVcwcRbNzSEnGyGmvbau+0ACKYqrHeuSz4
K10aa4n2Cc9d+djn4FS7xjuZmXo2DH/bw352f53yp+L3KEpuWs6JCxYiQHs054SLb6B25ezHiJ1s
JgaivSFdf8P/Gn6EKRnv88w9A4lT/KAYJYrRe+d+gwMkAfkCzPdww4ePRXYZfuQ1BsS8n1kxxm8y
7WBliM7YxJToMOPmXn1iHE9XE74/TujRGnsVHlh/4AZf3E4NcblRe+pzzPXs/uqNwG6fyehmGdQP
4H3ZftaOfHg1/S4iJ3SgXgbFVdg3iXbwK6z8/jzuLHWoCSxSfY2jn3DJmiTAI3azNzFzd6gz1mhd
Pu5i/HhYDO0fPcFKhXFqnrBMjNpK1bGaXbCaZpC2A3yr+5KtyQp6UbWdtBcrPHV/tmZxzDYxa3lS
buEOkvPBxeVGevQDnp35pNCQqinLwfQV/XJ/YQNT2g9m9C++eyq0S8xtWEmX2jlGW0KwaeL3RHvK
OLT/UNplBl33YcR25pUPFiY0aK1YU7UvbcSg1gzQxyc5/G5mHq5goxq2Inag5AV5uLXEJAFrx/ex
3aiDSyFR7I2fuFtOvfbFFdogp51y3GU1hhms7wwduxz9Z1dSYuhqh53UXrtJu+5S7HclNrxc+/Fy
TotW2TzP2qkXVnj2Iu3eQ83YlfperLSBNitH4CjtEGw6NwF3jf9PaCcg7zYVFdod2GmbIHbBBdtg
g32w59Huaj8huarfpRfyycZq6Kbc6qPWex2seLl77Wq32k8Cn6nJ6iTVdsUa36LMj+GEjbF0JARK
796BPmyVcX3T43j0tPUxY1ZbRSGU74pDeGOFrW7G2vpF+lKbTbyptYly0HZKQxsredWwW/BaMn9a
Rx/3ZVMO/Q1Oc6IRvdwI34D14bOdSOX0qbR9kxvk3agNnSPOzhiHZ66tni1z06ZTwArEeBOYfnct
tP6R+sdliXd03O4L5BGpdZK6YyflIZ0IraEwE2vnLrpKpBWWIL0IrbiYkVEf3c4FCtUYB5EMCA5a
oWm1VuMIUpCe1m9C7DTZhJ6jlR0TiSdP40/Hrs+xx1XbISjsDGo8gGF88eGp7iatFBGK/VFp7ajV
KlKFnBRqXcnRClON1CS05mRq9SlBhrK1HpUhTHUIVJVWqrBRszFAvKKavn4QyFmu1rVqrXBh8kSm
0KpXr/UvDCVnVaOYsMfncLB8NkhlIB/2fNf8PUJEa+eRco3m1lejfClmmfOIUDpvCbUGCc7WWtyo
Vbl8fOm1SmdrvY7cTMKJg/3nrNU89zVD2iu0xmeRZV6NWvdLtQJYIAUWkT/tiaGm27Zo2capAAxL
7u3qSJbcK9gXxjMH2ITDTaOVxk5rjr5WHwfo+ZVUFKGpTY08mWqdckCwRHlipa41zAgxs9KqJiFs
4z7QSifX6j0gZm7SWgV1MkGsvWFJ11Vg9e1DLCnoUMt4UWb6MTL6dazaKR6Z1K5I+jv+HufoFyQn
85pGmCQUn03ac8htIKmaLA7nXN0rTGtycUBNWvjzffGRVi5Td0A6BzRtRxC7DZZjN0dYEayKjOfy
0xYJQp0/HElN7Ynrk3o3DCShUKzDuPkKK85YEbVDYngvR5wgrTfsaWqeDxlkNFKb9Ea47bXt5K1v
hTyXQvPZLkk/iay9a4O62RlTDoU+4LkdWbceEjMKNWRZux6OCQu9vkBY5sLBDB8534S9OAOFzZPd
JS/KgkFSEMhe19y6yTi1zsmKW5YKO/PTLIOf3Mtqag76z6md3Jv2hlUJRIDk2XHY/JAIyrKgfZmM
mh6GWxMuwEYRKFqpJWKXTC51nS/8u1ZhUDR4o3toI6mgrVdhYnGG4lROLqTf2bmGtvmZQdtdxT7Z
f4+Ar9mogAq33wt+BEaM6TFR8tMXzTmZA2of/Mqi5Ky7hAL33GJcFojH47K03KYZc8rCveZ90d60
Sq2rxRCXdiAKZduXXxPmf/85/Y/wG4wa9sqyaH95DH6W4FxiPE7/8H//5/+/bWP/Twfvy3e7VM2f
/td/Mu7+xQDCF/7NuWu5oHOxJAjhKQ+n7V9HbPUbwRKwHyYuXHrETP7kjxHb4Ut8j9ihC73r7527
7m+KydvHAiI9jTr81xKOv8rZ//ym6q2Cwn0ilaRijMAAdk1b/oMBpM6noOxyoIFLki901jG54E1n
NbQy6pGVbgOfprOqkvQYU2SSlJ9svYlY+czZye+ERhyE2yoAeTWhANg3kcmNY+5negeyzxHeBWEq
7s1N7F1lTE1k0n6xSnyowUdzMJy+G+lciBsifVTBTcoSzu+Zr33DRC007npnoU997D8zN/+cLIXt
yiQrFrXB773xmupCBzIY1dpskYIA98vibrHUPpizq2mFl0ao+6jKsVbczAkjM5JrQIHYWv8EnvU0
8I/Cj/izwdlN9LJHgKbWw8Zh7luzWM8AP3U/Re5+VEF+6bo31SOrhKDt135IFsu0icxbJ/3TkAun
p6sHbJZ1L79eQjeQ3+ARfuMg0W6GgFc1WS/CBG2tK+C7xY13bh1Dci4j/FpFsxlMiacgdFepzPI1
lT2r1q8YmcOFfTSoosE30KqTO1kwe8Qzprw4H74Sz8D825HUbvx8PcHY8uxr5ox3E8yqgiaazVCH
70tKKiqNPQqNjKurv4Eyhu8i5X3F9AERXWVrlgZHgO470QTbZkaHboFAj7sl5a3tHG45UYtAppLo
keNewizGdPM8tdmXhW0z6y8oXcFSnXJfvevfG5PVo1BejXaBRCyr1TSKFRBn4CKluVPAMlZjK390
6iUKa07/AwVqJv5KfyTV7g4nMfLimwWVp6yXn7KOIfWlwYXxmFM/syAaH50jlULdrbXR+QNn45mh
4Ec+L1g22onam/zOBqbcdBEf3dTjEFU8RXIhcoefCO92gwSP42AV9d23h9o3nkehUOy9kCeJZd0l
WXen6DbaVpb1IyiXc+1adHfKAsNSRoiiTc5+Vn7OSsvfky6PozcBJMzKyZ33xuChRxp0VWI4Winy
u6um9HlTg9WykCUaagOHhzFz0tV9KE6L59K1g/EQZqG15y95MnoX3IymFtiaX+Ao4G8moy6maRT6
IcGG0Yp5ExbVvcByDjRF79yLZOMDR2g5vius1gnyJmkvkdBr8lgNznunuQq1Jiwgo17qGOYCyTFo
ij5MwoysUW/WW2OWNT8hFX+GpjYs4BsK9V2lPZcZyLMcvAMOxx+W5j0suC+gCiB6mSUgLon70QYP
ITQnogIYQR5pWlWjs6yjmiKZiQXFpgQw0WjSxGTDnAiH6ZJnLK9SzaOANGnfMkbBqFjK+56PVAy8
IgdiMQOzEJpqYTXJrYqM6soxQ7Dajz+UZmCAv1sOvuZiDJqQMeewMmSavHejBM6CAFyC0xg1VyNM
rRVLBHGqU+M2Ar0B8btGq2Ueg8kRMBeFHpodp9H4gGb4VAYjAUzhnhxtnzS1kdJ0tBmn3QocluHM
IRnnprWqcV/G2oZp4ccU2phJcjbBFlZBItC2zV4bOA2cnBXikqutnaE/Y0shPq1Nn+xdkb8LbAwp
YYRhavfpEvFSGlnpwjFzR+MsY6S2kvbCABFv9KQrsJmmDNzEPzk+dsphQh1N6Js/J50nkGZ2Dezi
9xQj4Cko4+d4qmeOoNVpAFGxofvhIcgy5tgo2y1mRKhwibbuQifRCDJzDQTrmc89YqR8y3AxQEAt
wUXl88HydcWbJfaZndLyYp47ZW2SILpz8MCICuFDuI8DZYt+Qc2k7d5bPifeMEkFNL1q7RqsYgPF
yU7hMSmmI9aRc1UmFnA876KQBa2ZgTwf7e8+W47lePY6ePt5xzA1C4KYQfYzDQh1h3TpDpHc9F7/
OA7huxvAb7I9MP5R5Z6JJgjy6fFWWKhdruof8dt/4zzbZZFLcAMPg8LLDqs+X/i18hRfWKumLGem
kGw5YQslovFMKvMsJXwKH2Vyz6KpFlaHbZ//elZNuQ9binO49VTgL7tbFsHhjk/z48RzjRysu7Ik
GTnwhCa5CXVfetOXVY7zth7F3s2GR3Nipdd8ijg7ovQ9WOMI2N05TLVdHtQps1Symus632Z2fHZl
OhzScD/MJca+hSHemX/0MhFbQd3XytI4PQcqZSSAa5B7I2SwLPI0Swtd2YLKUnflk4pYmISp42NQ
xEBWmAyQGsLCb5xPK4+cOMKPlYxXqfmoYIv4TGtmago8tdYU1VTzVD1YdbeLZqwmmrbaa+7qqAms
vcCP1wbOmWASVVVIZwO41kZzW8lidntPs1yxrpwp3Mt2HULENu6JqzZusPZQBk8Fa2Non95aWeWX
vcAawOR2kbOZcsw1cI20SNzzxEUENYT1Z0F0OhDeydbgWXxUxN9Ezh+UEafnmpZnMDbs25D1DdNb
4BWzpjag4KDKwrd1W5O7GsTbBPTtNFjJXZdUR2NyP/KheeIZubP8fa6Cx1qzcxsgugEw3URTdfuO
fRsmPH1kWg6jZu8mOfp7H4jlWlGOVLMb47OOtApfYB1pem8CxnfSZQpjfy90uYIR4p5iJ70y9ZZ8
poBh1FUMiy5lWGhnkLQ0ZCDBViqmuKEPoLMWdDk0dDoYEYADk30M8xnnqGZ4HbvghZtauA1GxkQu
xkxXRJhURbTy29fVEWXrHTJdJiFc98TqHWvUlL/njFE33O/xTjbflSQxG+lSCtO+X3RJBR0CJkGD
alfpAgt25kDm6LTo6bYguRLfT7ruooMdisi/G3URBlx1hFaU2cZrVoRuCG9h2op1fUaqyx86T7Kt
R8GYdMlG9ovDqYs36pprt7Mo4yB+ne07XdAx66qOTpd2/HuC+cO9jm73zwXD2z/977D50398/Rca
IV/3h4Nd2DjYPQsnmCccRpu/aISQEB0T8dCSrv0XIfCvA4z3m+U4lgTWLlxTckv5QyNEPvRxvLtg
XZhjLAKL/4KDXQryjf/AO3SVcqG+Wz4SlP9rwPm76KEAsDnAUJnXYZKVx5YeTScC3OHhlWXp8QYz
VhtoZ5y0S4xKpGgjdwLawt3ZYeYP8zdT2VxHHR28g9XfT7E4t9qkaxiT9nP2uofiwRP1XaZz3hvT
abg1ZNZXUnEY7h3O9l7P3YSDIjFxk7g4z3SU7ylX7O3IkteIbjtUd4jU+4SwOQVjxh2u2UPemfZ2
BPBJAR5XWkZIvSGs7qr4PIctcS9/XLVG8BE6mY+HCsFrssi6Q3kBFmXeuVZxSNA7NknjPOSL9vNO
GBvDQp6ZWFh19+OHO9TTgbd2WYUenp+eqH2pM/deMk70Y5LD5z7JTTDcg8HNoLSzwORsSQJb5/dt
neRPf2X6J9L9SbKxddpf6dy/YXJwiUe0t4DRZU14bB/NLOxH5pMwDD8KQpRh/55U8ATwAIMHS62H
BdQAqbZNpdkDroRCQBzS3DXODZrGe+2woHdSoN8+7R9NZ+PCVsUC5Nee15UmHBDThLelqQcjiFae
rXExQu4Gi4Cq88LBDFRqz5O27IILPSwW9J3siVzpIbLKD3xJ5W5mIU1QWqI2eiymQTHMmsnQVlm8
7UtL0wCaDcFGSPcgYw5uELSHkL+JUxtWVdF3XyYB0535CGtCagxErYEQiUZDFDAiUg2L6GPnNdL4
CHv+EhzNLagSDnQJoFXsSsFNDBo8wWgscWAAo2ihUozQKUpTnmONq5g1uMIr1c2kURaLeOjDHt47
jAvOIq8urtN9ZTNoGJ6Hv3ZmGM/LeRXG9MINTXFxBLa35LOHoZHC0kjzkJYonq6glmbkUnA5lXoa
lfvA0oyvnQhYCn/GWz8H5c7FUzmNxQ1VTDzt7afGjaB9Fc0IAgfv4tjW0z4xlmhdDyz/+si4SpuH
zlDwvHNdYzf47LbkkEPzTuVn3yK+5AsM9Tj4DG1WfoyQ0yEXzWGwxLAOxCwZ3zC32vmbz9LTwOe2
GZZX4Xuc88LG0ivigwO/E9kPOHU9sYytsFsTQcbxb30uLYbExXK/086dVsKgGDSe1KdwGzxUfn+f
sWNbUTLDvqzOyO4u6ZcXTc8V0cIwF4zaavF5WgPT4IC9nvzm0CQ0PMuuek+x2q1cN/S3buwzmvbI
Dm01USVVmxinxl3nqB5gXL41uYSnLN6E06mrJh6GqQNv0672CwTM1aJYieYzMgexXrA44SFuo6/U
jo091QbXJk++a1ThU9CAVsLHRZyQ7nDHpGZhrghGhsZtkjfhupjDCv929ByqylrJwfZ2fSW28+w8
zC6NlEmT84imazOIdOd3giPeKr2P1GzpDA8kXYjMShy305tIIOnGI/2NNSYF7GJrx8kpOqcIHm9F
RHsmfAvHQ50pkM5D+hEjM6+oJnAwrjIQLBSVVr+6Cqo3whj1BvLiqrTZ3IN9hB/ZdD+1QL9jiewD
G2qf40DAHDcxMi8OD/t+mOC+09/LJ6ujLQsh9Bzid8hxKM1Fx8CC/gHVuaZmEzOjkTJwIgLxo5iP
nmyYkRC+vJplPsuWxuifvCjctH2Q7+KeE1IUO/DoCsqHptoVhwDHNp863H2whvbkHdZQ9Ej3VJMD
JhXoEE8C4kBGtvI5pO2mnv1Di8IOPx2giDWw7jDITZemexGV813BVNHCKiwI+JpJXDx6IVp6bXkf
Q1ZaK09iA63oBHXrpluns5uu51C9t+g4o1c+DVlwJ+F7r4Z032hTfoc73/9l0y/VE6yTkJgfPv2M
UtIAJAZLqE5b/E28/hmef0Ni/k9IAViz+ziPEfEHfq2tDgrEJAb88TJE68q3ph3k3ifH6QOWz2CD
GoIG4IIYvmRHOyvyfKGPYznJBBGtZjbXOJeJLNTeNadKTBBkcHSkodPhBl/HHCzyDpMOPsQ6AkHS
YZfTTbHitUA/7I8EsDxeM8EJ0Ik7mi4PFYmKSkcriPSOUPrakzeRkZlGrKyd2lc6kJGTzACwb98E
ZDVKHdog+nusSXEUtn9K2shnZQ/PRwc9Jh35CMl+/B/2zmS5buzM1q9S4XFBgR4bA1fEPX3DnhS7
CeKwEfq+x1vcR6ihX6GmGfe97rcpKZOUMmWn6YEqwnZFhTMlUYcgsLH3+tf61vQSApFxkJFciCcD
IoKkyCgjI9jRryqNFjCrcoaZIYMlLR6ENYL8XJmy5KicwsdJxlAKGUhpZTSllSGVxjzDWitnLnKo
U6Dk1DLSopFtKWTIxde0hzaJrtRQYDZFVdIyrEiKx3dGQoY6tIP8eGoAj3tKRvLdm1BGashoBjJi
M3ogbmIDjA2vKWvbyShOWt4wGHvqZETHIKvTttmekcJpQ4ankWEejVQPFR7UqzEq/Peu9wW8QaDR
/aFsP/vlvx9rZR/WmOReb3xd7csf/W3fS8LSdlW8+OyR7N+Ee/EBxZ695m9Yja/bXgcyoc02Ga3j
BQ2OYe2rNc76wPGN3bPuIAMJi33qn9j28jd9t+1l7+0AFbcRq3VLpUHpdXCz8EqzUiwaoMdCU9Zx
XDYspqAyQj+8D3vpVEeyMBiwjfUDe3FtZ3uc0Rul3/Aid3Z5mQYblro7MZ1XuH2Pegi+uUms0pBT
Pc9JeTHH2V0y9RsRxM9J0zMPHemjG9uDk6QQI+zRWhiwndLhWTjSspwTxI+bQ+oVyoIr9MnT8hOu
LG7lfNy6phsusCasVckSdnwf7MOAT7Ww1LvJfkyMyFtSNLM2PIuhmMvLT7H8xZjtVU/gA+GJRo5x
IzyoO62ol0XJtNEdHZ4pmzZDtcbnlYQrA+LbXLMCC82YtFrUONtBOFvedR3Zc4y/sWgXWou/ZpI4
ch+n2GwgkGi0LLHkU24MG3/WVMqQlaXCvCaT6Psi5E06AfsQEMAQ5+fN2D9klfGJ9l8wdVXwkQPB
LRDzlt2bpiSPlHsrM+ZBtG0QKB09mnrY0alKunObtW5RHmETF1p0LkqMRrIB+Cpqa29fo/B/DBX3
jAPvFcgvWk+HEmh2y/o1GPdofShaPckRCHdLwiwOGibvzarBusPadOS2HbHFIGhnpj7uBwK6i2a4
CTPRURnhYoEJnpmSsKc87XLGD15He4xnoBHpbOf5iRqLobY+FmacHFVdyalmVcdnevsQDdUTOzcy
/yG2CBNfExMjuGkOpe+j3R3H5p2uAmvR0mpXqPC6lIGMWYLU5Vt9v4ybejbQSLFixb1Jcp86zgGs
5SgaZ8WQE2BLU0LMbefF0D8IkZzlFBf3KXqtV7ARYM+K+6gEIOY229EEfCgYkDBtb+f0BFGwaoF8
7ZOCqq1mVWn5wmuo/h5629tDZqD32dhXNjc1aSQMewO/yfS3lMuMnBo3egSV132weo+3qJW2/BjM
Y5yt6cr1UkrS48SeW4iHi6S6bYw0P+pJf41YPRF06fEo20sCkxDv04+NmbJB1dLo6OUfZdRkToei
twyM/GrMkad16TBNEmVZSnOgXxrWqp3GK0+RrxcvyndjuusjLBVppJHONK0Z/g3+T4+d9rwuwlM4
qo+Ip9CJdWNa60pOh0qObrzqK6zfwnJiGH2bdgqUa7er6La2oD+AcDb3PdJjL01qw1SuaaSXQSBy
ev0ogoUhIJ0w9t1AbHEJ+lnVUpmmcT92xSEcneICU0FxwSEV34tWnzuNQN5008ekKqbVZMP7iLwI
qBke2KEBwpxETGcUjyYBD0RgSf/kxgpVngz1qK9o5KUhSJ/DG+cIKnhgRFYy+ecul3+ktZGfS0q4
SJPnKqh33rH6SEeaCvwAebtbC9K32iCa02IMT0II/hiFaCgq4hBLfrJS6oQgTBYH+8ILkwd8rDTH
FBDhKChSISdW3ian9AzuOOknpeNMqfFNmuekzcWSrdtOMJhHpUWp0pp91KTLusOJksgpvibn+VkJ
dBNbh86GiH+nRicjw386wutrcresj97x2H/Uw56l6cSNHPvITYdDI10Eluc/FU+ArKW/INYic1c6
xE9z6T5AffFnwByuXWlMkA6FAasC9DbKARpO5Ebhzx1v7LaGdDY4WBwYLp+QFKbBRho8uqFaMUE6
nQodxAoGCSGdEpwiccukzTmnF9bMgi7Nglz2FPUcoe2FHY13GugZLwyWptk8sV1G3Y9l27lRziPM
Go7bbZlfkJ6cHkvp5hhqPkxP0+d2kF4PRnQtz+Pg4jOMDmpt4wjhzp+zgVyVqXsWv7hGPPiwMegX
4pkH3axk6woTrDFNrW3k96eW9J9AzsQ/wquDBepelR6VCLNKY2xc6V3xa7pQJkHOJ1CLdRXre0PG
/3nNsNYVqOHMRgjENPqmL8Qm1gf9vIHAFni5Rq8z81rAn3PebxBVQXLNKjtfVqPg6zIO3owSShBC
J1AlpiCHV5BIcIGQCAMwBWtOfM4RVqI7lNo5ExD6hYM1ZsTk0qTUbtYqHUDtoDtR6XSbMdk+9zOw
CWr0oEuMglMifyTgvXXmXStLhps8UkqY1G0ZejJf4k949jQZiPJkNGqUISldxqVcGZxS3DvnJUmV
9tuKZJUpI1Y9WStPhq5g/jQyhGXJOFYpg1mdjGjluXoeytBWK+NbKApEPGSky20gimh2R35LBr5C
kl+QeoJdJMNgarCoe/apWqNUq97So4swTmq2DtxTQRKd5v1gLPygj3nHFmeRjJyFZM+w8+XrVMbR
fGEOS2pcnfMiS4+qgai1J3PjiluuRdhaJxarC24kLIQqbzQAdeM6sIiSIyIuShmJgwzoHE9MFTtX
I7nEscSecoBCqktscLC3BR6AtvZ0zj/ynEXurpABPJ/urUUuQ3lCxvNohXvgHH0UyOAeE4AbylLu
BRDOmYtSVMiQX9dCyGlcOr3Aic6N0KKhI83OE6+Jj0x1AtMlA4OGR1zXUgJl3xbBchQpOT4Klo7x
0MKL4lEhKVaw3KE6NTm+AODo8bxqPQAYqXEcRrSSiK4lwBjQ4OvIUKPfEW9sjG1F2rEg9eipnrc2
wuQqGk6Tm1BGI5WGkKRe6JecpFDemcEqHVVj1WkuY5UErgGdkrQcWJ5l8DKO7LsBWWyu1tM9Sdtb
bOdiWwzGMkuiy44VembVNJi4pC1njVtxz1TMx/SJ2JVXIlu5sv2kL8zjSvahpLj75sxjqDgrTCLl
QYvUFB0KxngBmWRhMHGE54HHqRjOezcy503uIg1pyPxmCqXJ5qcwyAmPGifHPWDjuRcW1UpkyV0V
57d24GtndrFrFO1TAehwT2sS7kTsUREiWX3ZOWp1l5uHPtDXjWZOK5yLt1SGHBEjdfrBWVuVf+QG
speg/GTW3Yp2zScKYlahorNP6tmHBMWnonROoor2vHFKeAcOVCyz3kz0DF82PVlpaBVrPVUx3KrF
vJGIxwScWpMu1JokbjFtsiY4H/zwVslTjxUgG6SZAg/8WJ92KCqcHJ58tWWVqNuco6IMd7nxU9Gp
2sYJ9GhR4Q7H1BBITJUmVplu7oKqIJLR6SSm6OGpApACYcnbXM/84lgEnctg2VrqBhxUhSLLdW4s
W6vVFzEff14GXTzvjCpZFt0Cq/6EoBKy5BAoTnOuHrLApIincpyCI96f+Obw4OiNcpYyucOsTEg9
b5xZQBc3ga+LfKQiJ0R1C2/CEsB+0jLZ9BPzeQpWGRHsuRp7J4D8hrnaIAla+zrN1qmFw9kADe0/
2kZFuDTghZfWgP0VbzGOGoV94CLdlLApW+ze2ap0Vs48oV9mlrQ/sJhJh3XFCNNttQ0NDwCVO14g
akCoBCD3miQk8NPbegrXiqPftIV759+g1T4bTBZntt/PO5UNeJjZ95NSMS30x6VDnWlAm2hBDtiO
r4pEPw596ziOtCsbWFXeh9d6TmYAw2fRHFfVSc1Gl83kJonI3GXpc9+bp2GvPUBjxuzk3Pay43TI
62PU2ovanPtOAu4Zj7nojFu1Ctc4fe9xvndz+Jm9VSMuKI91RjWZ582KUnty+u7KLKNPKNflrOnE
vlLA14btU9ajaWkRDQupvZ788dERGG9pUJ9nktCNL4S8r7IPDJZs175jz3KuCuuuqMsNQuVjU5XR
zMqKB+Z7RW72vFWhIBMXJ2sOaY7a7tkYcEbwqvEsJRQ5y8B3z9hIYcKfM5L8WFLilCKiMgL1GYHY
3Y2W6Xe5TXgzE0a8jF3zeCrGC5OloSWwOqXFJzuBhRJFmLUbCjsHMBXrHBrGKtXcFYSU+ybqwM3i
P19oxO+t3MWgw1QYjSxpUIjLhxRMY1F2G93OLlJ3OFHYKc48OyHB7uX7lKDlnHfupxa6IvKOQ1VE
QSWLE2Qzxw13vKb+Xb48/hoRhIP0o4kfrRfZ74/8Xv7gr9IHRkXLceGC0mTGkO7XkZ/7wdZV6pRN
h0nc5+zfV+3D/iA0w2QaSJ2ZZdqyZu2r9mF/0MCTWq4BjgERxPhTtFGCQ99qH5ZhqZgVXYOZH1/y
m1ggRmhB/Uvaz7MpczmwldxxWLkJpN8bHuFroxhJH5H8rnSF5EHLoK9CUKX4k/xaj2lNlonEtBkO
HSOJ0NPKGaj8RY80L1TwzBm+pCnMyVKlYu3hv1u0SBhzj4yK7YhiD4r/aFAThmld7Cw7MgbszOEm
fYxldKRUGMNp4gHLnaxQJGE25OUTqYNllUGlU5M7nEucROLySJTmNuhGYw4fGxWdR556IyQFiCH+
xgyDjy2ryCwl/reC4p0sz1s9QpUfXNkHplFBhXWv64Yrv0Wd4K3PGmCwlo/6eZkoJ0PkMjiTCeJK
CcHVlHSnsccWYTXMp0y5QV1cZ8gHPqgvod92+pGhtdAHHOpzBufRE060apptnzkbBTv5jIMktsEU
F1+Ui2d3IhGmW0+tUh+HTVcyPaxPpnan6Bgh8JkSnVCpFFW6k6KRQEOP6Z6iY9wbw4HGG7FnSKyv
KwsVHiskSKjqkKbGljD0k/C67DLV209l8ziaIe6QRHZa1aF5HtbXuJS1CyN3ZNHvrW2F+aZQE7p+
onYToiSF6eTu4TSBDMS1SrFygxY7gsubAMpD8ltNSlvvHMeD9mw92QUYE2ua9rSr7mswssTfo4va
U3gBkstjs7/MDPU69t0Nw7fiinRhRVTKVqJ1EeUZ9Jq5tmp1gCedGsEsDQm+N3pCiQLHm6zYMVm/
xIEWQoAC1OSQV6isj3UfoNZHwHvahqnA6D71LNtoyc3lUDEQzcIcS2tbhBt9qsnkqaU04ti7MaT+
oafjbaaQRT+aAm1hC9gIHIePqQV1F8JUlYXaa9VWt5Lj2LfNdSvSU9jAEFamDmyCnj8WVg2wP4h2
HTQUWpVDNhCS6V1xCPWbiearkpcFCs26b2hO6lJ/pZpOsySqV3/MGKKhDWTHbETGM1NTVkGfJnv2
vs+DNpBMqop24RB6mwWWf8jBI2xJg+TLvFc+qZ19olrZcFzQoZv1yZmJglinySXn0RM9bMsta/26
H8ih2j6D7VoUsKBqM2TnAghEEL5t27xc5OgLMT8RGa6bdaYIsMMQ2SW668kMryHTvKnM9SKIIHyQ
9DVl5jeW6V8lsiBD6LiKS4M7L5dNF8z7OYy1fnatEyFmgjEsXNiKy06/ExEnuoS4cV+yNWh7mwRy
7Zwr2Ogb7PSl9NU3GOwz6bQvsNyj8U2LQbrwM+YsgU38pDcvVGz6o/Tr81OkCQQLv9KIw4ClP5fe
fq39pEuvP2ovmhv2/1TmAJqgg1lE9I0Ux5KzGC0KWa9uA5thij8UtCOlavwwDcoOYwOJt0JZNpWN
L1HKIYEURnIUElVKJQ6aiYV2MkkRRZNyCqhYPMRqwNjXNaUrx7bXrQrbISRiFo9YoaU0Q1YJepyU
azop3GDYMqWQA8ALAooUdzz5RwJ2wU3tplSs8aPLhuC2UzMLfxDyUI5OJKRgZEvpSGNkkwRxcQGZ
j//npgdS1VQw1VO1FCOzHm7djdOnFjwYmggTWgRp3EKssqRsxeY/2/oj+T5cZVk/TishRa5Gyl0+
Jjkpf3EXwzDWV4Rjz+lKPs6bfmLC11ezKJgeKzQ0TYppIzSHEBQaqKa0gAzXw6ULva1ZOtlOj9mL
Yny+8vveWlVSqqukaGdwb01SxgvR85D4XdKNI7550NYfbab/R3RTVLOXf6yrbSulwRLlYuSezs1h
YWUuHD/3xpZi4lDjQh/oO5uDESYka+jHlRQfTSlDCsA6iJK8YcaNBVzL31pStNTbHmhUDIKhsTyd
GtuFGw8eQWelXXe0+Sb8ng4V1JdyqCeFUcA9c5CK6WqQoqkt5VP8CjMLPdWVwmonJVbAohtd9DZL
ZbboGpciT84js6D015by5NIiv4/qfILBrVKS7JfXmTWkbP46m5fEpKx0MI5VOaggsfhI4aAQXNHH
jEOQM9fSzpzVTRHMcQgSB5rEcxIroIfpgBvdkreYi22eD9wvcFcWq9F3XYIt9oPlxpdeVIiVrWKe
TUrigmJEHmJJmHfEjenGCXCIuwvdMK7NLIu3DY4ZDmH6sq/pp8lS9bwZsjs1iJbZ1LOGAlGfJ/HI
rVSDlXVFcG3aprYssuyQkN3uMciw52TqG2AfiIt00UbBTYF2ucxbtJPKMU89i3170KIMxwpva575
hRXipiFOfpPIccIwaQt9KspVTcE82ZwTp5b7/lFRQEEvJosqHy1a47skD9ARqUcrwMVHcee87Swq
ODEWl7gw/z3o+83e9sMu39kvf4t/+Vv9esinsT8VZGd+dbdpuNFMoasm/7V0BhZft7q6+sHU+Jds
Mz8HcL7uc50PusHWWGXMyBiPcd/rfS5xGs1Bq9XBYpDa+RMjPoeJ4DfONsvgKwnDMk2+lmYx1Xw9
4tNjQaJN0HVfVsWFPmJLGNq5IR8kiXhCI2O1qVTuGyo5hN08+dLT5DrEKALncdTo9PXg0szoTsEY
61nIZv5KoR82IFo969sBMWzw58ngd/O6ZtgAPm1TFj30ZllLO4wsGW19rEGcm9EZj/NJELy2K5pG
iaSzP45RiBkJWd6tP4XLMfV3YRGf62wTOQR3R1kO7iqMyHpzi88AUe+qxjM2SoJDXpFhe40XWSm6
HTO5YOnn+H5tJkttGm6ylJ0BnUEpwprnE6DoU4xtU80MwyNf3xwJI7xUJuPZdaKzAkhq7lXHflXd
mqKQmxx2ubHbXNANe4G8s7Cs6hT458gOO1m55P6Zg84pl83AiTTkt014YWa5BOwN8IPep/kg7is7
wTWXdLTVJsFDaLinjh/T/j2gWoZht+3icRnCfAoiWexqJs0CD1dJJVl1J70bfQdPzla3dVuy0HsN
Ik/VXNQ+OCiT0KDuF+CcweHVvIsJiV07KLcz8gXrPCDQbYzEdoIKgw7sr3lbXxDI6thpad4s1YYt
vawjxTpUCRRw4hGvzpSmYRWuKGtrQXzDU9lRCRstR5ubBmdECrByHtXH+HEK6IIeG5ZgmXgDRBOr
W2Y5yyLZkWkGXxF/M3aswgB+BK9tj+OOGktlC/IWzxHX0errG1dJabvC9Ex1yfnIVqWYogXDLaog
m+pI8aaL0WHz0wT6HM33MSedUApIbl6kwWQSx6UgVe6m9zqSslazwzKowlX8vJs3GVzOqhtWuVVz
2LKUdcbKOm/YqQqTOIkX53vTuwAjwNxj6oq1kjdzmk4IV+YhvQYp/KJJ3zoed+k03kLYRuwcdWVh
yitBp+VgDt6RY3NlU7+u59GYwGnUCTpEOa/5LcB7oMMCjCY9o1BjU0Ka2lUJ7/w48/KNMQY9INh7
k1MQm2X/WrSU2tBbxJi1TRfuICAh5jRPzQOjBSHejU+2X3P/QonS5pkeMDy1vOfYqKmXH+xLtxSI
y2QXvLtR5TOPhbLLlZCIRUff3jCQpnC14tKjd4fpyovNr8buupDD3MiOTrIgYRbiLKLCIB2ATjJp
zGR8K+D93TefXL1aspPmcQMUphTD3mrsBwbPzOoDCYSTnvFc42qKYQlk+QhieQVydYWg+JSqIplL
ln/RICGR1z9pBbnWTO2R9nlUNbO48m0GLzhnn4gEZltFr3fuEO6Z2d3raVvsKNVEOMLUj38luogx
ujGWto540jn9DDHH52C46qe9XvXLJA3PwBRTDEj3Uyk2fRvfIwJcZrF1SQCctaltAJrlN2EcHuWJ
9NK0vTJrDIseLvhTgqd04TOAmVl5wKBpignHD+FTWbvhrOcWZc678w1xljr9eerkDP7C/kSLFFIe
Jjc8u/ON56qn2UTiV2G211RkP+x0k/SUZliwThMLWg3CVsERuI0uysFQZH9os3HqCpOZT5FbWTDq
aBm4LJC1j0RGyNCCZjoONG639O4hWmD3lCChtt9qCY1yjnvlCEpiC7inSW0RIsvmZKS1C9+gSIi7
ow8MjiYW6DKVkm4VO/as0OJuYdgGI/XTCVPDCkxbMi9QYBXdpgEscZJNrg6IxZmxBNdp7xwPn0TT
1DyfY7rvGznlMU57v39E0uYAMCFP88ssNGy1x0aJOL/zqUiqTXy3dmXPhd2fjlXuzmo8/rsmUsOT
uCKs4Ee2ddMxp6tydUthR7+x7Y1fmp+IzZD5G6c7uOH5MXKtuwzS8dx0CUR1Assk7Ez8iE+W0lDD
Z5j9KgfPQ9SH2SPVkfNuiu1NPK200m/nWsL/HNI1Vo9ilYwGbZYplXsKkUwx7nK0h4hgIBGEeTru
23Q6M4uAfm3eKiTljp2qq/ZOpjxnRUitSd2wtS70C1cydkKctmHjn3T1Mx0jR6Fk8fhAeSR/gdip
ByMRPwiBclCFgsSYJo7bUWa+5KmA8lke4648paPuSumJmUkSkFxQJRkoBhEUaOmtCk1FtlCAHgmY
g2HqAiqEfyiZCwNzDfOzW7ML030CgijSrIs6tvGKDGO5b31bXftN8WCSM4olwShhdsPj254zxMQF
2NT7xOVZVCX5CPmd93QsbyKlzOdRFYUkumAl2UCTsGRjn1Tzu2YqNyY1h4Y6qks3PNPALfXuxjOY
2EkKE6nTs05ymQIJaBr8Jw1gE0L7bDC70yJntOARPzOCJ0ruHzVJeuprjx+X0t4kmg9psBLETJkJ
ufpUrSOSLXzz5cIGHuVrbHljcFJ2TZWnL8rzMiSpqgvUmBEPSi8pVAx/iLhIMhWy03KQrKopURgs
Uv2cexw0O0m0apW1hzFjmRPeogo9ccgr4t+2rlERJLQPuanrb8Y8STELpRdY9mWLIicATdK0CtO4
HlXOsbXtXqtNHqxhY35kJyY24XDTKmxJyklcwB+6cc9zYzgkktwVSYaXJmleDVivUfK9QkBfeZOc
qGV26Y8wOJjkn9HcNkmRY0LtgEL7yZHyRyaFEIgkB1tKI8XU4kLSDfCd/vCskXRk0fTXupRURimu
VBViex/WH2Nba5aalGA6tJg2LOs19aYF9ACEmiTHXAh441qVIk7LO5KtZLhLsvKgBuljJgWfVqF4
gpDOqaqO5ppWjeNJykOOFIoY24lFYdrHlhSRaE6ndwVZqZMC0yClJg/NieQDrEcSlvChgnCDnxLi
oEqLYGVXl34KW6tDv9JVZoYBilYlpS2oUbWUusixztwEfUYdx0sbe/nOfbbLNtnGyGS91Mt0v4JH
uCRb7IKM3mtSVyuLnQfDS6ptEbKbU4/X+PeXk8RkSV0u1JKLSip1JZJdK7W7sDeoo3y2paY3SnWv
kzqfE5v3aaBTdk8ycqv6jLyBCW/KQbj7sHAfMd+yTqIcWlJDJLN2qyMqZlJdDJWPka0bzP/ichFW
Il6V3kOCIOlIZbJAokyQKgWSZWyUIaiKOefhW3oCp6XiY5MChy0JZvHCsPyUnLF+Gyc8U6IDxSgm
am96J15ruTjHL7Mtx85etkaWL1I1WCdsC8bCxMwg/J1WDnuGJbdmBtGjbp8GL+XCibtEmbql0Fzc
8UXBdW+reeMFu8pA7o69gTniAH0jc0IVojBdKtqliAgkQA+BDJrVnDftUPqzksW/z5q/nTU5n/1x
lGrWPh2K3y8D4c99nqto7gfDMMFbATdA+OW0+fWwqRGlMizGGabh6JbFtuA1C8LGPsDAg1mHSmAe
H+rXuYrzAdEJFIRpaC8hqz/FggA78e2B00QDkkMaQzNs5jjfeEpBvAvCxWE/95vgTHYvK6W684E6
GK218dnaRWDRM8s/1XU8AWZwbZXD8UBtK4VsK5M3Ej78lTLFsH3zM0h8x5PN9iKDIqhzWMr3SZAB
yy62oz8sqtrbKxnzUlg/V8YUnY3BNvSdK0XVt0adnUQJPmhh0PTT+6vE6LdlndwoDkms6cmeDAYR
uXUEI3UNLAwifdVfZxnhjwLbLkCk+KwbJVxXHbemBU+/rPSruufN5aXKbdZE56JX73tacele4o27
tSt/NbKoFSqRnrGdU5m3cJppi4cPH2xn7ZJG3RTjsHbgI/e4IDpBlMmr0ff167pIj3hlHWW6/tRT
4GQb/k2pKM92DqoobC+1RZa6F0Ez7J2wX5hRe8FJvJ371IFi1my3A6DbAXRaaETjwihg0DN3v8ex
ovGsz0ofJZSx+ryS3NyKggw8PB+18T7PLfxckrBbFhCsQe4OoHcH4Y1UkUHD7kF8walgcKWA6sUG
yRDBm+BkZk9VZN9zil84wH0dSfn1JO/XAvxrFNqyBALcJhBws6sw1htOSiwyjdMexKZSd5yLry1g
wm4zXBlW/NEvNTS+gV+T3OEIAHEDMY6tvEeZBaasQlKKlYFZmGfhtvXN+0GSjHWQxrkG29iRlOMB
3LFFU0ANAhu/iO8nWGKUe6tTdjitCa1BSx5Nea6q0SbLrsSB6obUT+lMvMf2hDfkNQLcCHzZAMI8
ShqzB5Y5au1jr/Cp80X3BCDog282JMc5ov2syj9LbW9QOP+RtekZ5bhN/de/6DyK32URNU21bFzZ
OvZw+euPh4sw8/nd2n9aEeMJ21FpTOEcp3KThg0+QV/bVq54DjF7YTaHcNmuIy3dKZpzndvVhaGv
vVDaWY15NQ8rZdtZALmGbpfRWGbXX4z/f/whf+cphzXjUNTIemIjoL79kH02hMwZxp4XKbZZTkoz
aNkfRUvNGPW5spnBG9dhPm4obqSiJFpHF3ZHskhe5rI95ceDww9tOCPHlB0Lhhiv1s2zz+yZN1fx
5RO8ZdLYwnQ1odssa2ht3zBpbOcr+bsxWrzijEEVTyP6BBGlnBJra7aSiMCKuavjsN8HchVJe6jf
HIq6rrisBi1d5vJUGE/LVlVJXDFQJSCqzwsDI7AjYcZquu3c56CjX9dZpAWnXhWcXN4GJ2NUG3Mf
KdiQcOQ8aM51e++O8CsMLcVLVI8J5kEqKDHqLHUdp41fH8YyJolZbFQJYaaleaTCDS6zBDSnEtUc
BfqRZoOPCYrgboTmrOvVM+ZISnuKwIMXToKJurCN5rfnGixoDlv5gu38OWaUjoqllWmOIHDjacci
TiVYzB5XoqVtCZmOzWBepcaVGNMDY9Vz1uB6zlT0yTAvOHuzAkhgdTdmFhYTkviTxFl3ofmoYsFS
kHqGBp6epYoj3E4ntmRhx0CxCx06toAeaoDLRoSE8m2VFzogbQ2gdhFixDVwALlaeqRM+V2tL3rp
HnQSWk+SweHIlDzxzLMDUzXMu8yZzU5igqzqCC/SOYbF08o6H1qQt4Uq7bSEGUrM+sM+GcggueMV
JMdLwyvPnUC7UouzsBSrsYaZWg+MY0kajTnMAlhhDfW+PXporvZXLVwE233gm0V48wDI9ovSwQIK
IvMUBXiuUhcCw8Xflj0yqGJDOvCpkKaH7eUfoia6LLVh3RDFgzAw4NsadP+stkYcr/4FIyVUQTau
KC7+yKyJAsgpyu4mLT9UfX338lFi5bLSur10c9VSNbFzcj9N6HL/RvWmfpLfYhRHp1XsH3V4jczW
2ho5chKEvDiitq4NHlJzeLaQ90yg9T3w+lRS7CPJs68j515xJeEeSoYVk1jNgN8HQPChLT7mQPEF
jJtFGGD76SQx35Hs/EhS9P9Xbfe+MMoWh+awzJqw4f5/Jov9XLfJF0QZBDP5qy/r9RWnrH/mN32V
8H//C/3H88sXvRqL57/+5TFvs0Z+Aj/M30SL2HS8WgN//Uovn/dHXyE58InbJ760SbLIhhzBfzib
6YbKq4Xznf/ll9lZUg9sAQZjf2i6DDHYqb66Pn90BX78zX2+lD/+PW8+/uEpDbNFWANgeWy+G7sI
+aHf7KBfPtb3V+GbL/PqKtgfLNUhjsVkxDBUUllvr4L4wOsC6jUOJNUS9pe/7ye6DmTMVMf69iDx
T1wGSG2CAwGiD7ylby+CztxKxyAlLB2IyeeL/hNdhJcZHEeZ998MJgEr3eY/EEpe7q7XjwScCVA9
Bm4zW8O0Ju+Vn+uhcEkquu67L4PMHKpyRImIZliA/N7eDvACoQVyG4Bx0tksf7YH/kS3Ax5DPuDn
JevzLvYHC+QfLw3OBxOWIhYZU+PH/fJ9vrobdO0DoEOHinIuwc+5PDoSDfm+5dH54Lq6RcSUq6Ab
DLlfXwEd3CQgSsC+rEDMTn7OdcF5/wMhPtD6i0+St6UQNrCZt9dB/cAW2KJsgrm+Iy/Sz7UqfHEo
/IMbhj9+HmxaOhzN5L+COx8bw5uroOHWdfn3ggpaeTV+xtURK4XGp37vI2EzVGT5V00LP4e86189
FBpmDp479gwaupf5dYfyc62OeIq/tbn86R0DLwnd5enHeMvu6O3KgPjItglJQFVlDYz5890LX56J
f8HNIH/S8k3oyvfhm1sBvw/3AM2LUAC483661+SXa/CveE/yo8Y7b7ooQN9tF5Co5TECayx3HTfM
z7o+ogm9d2HQGeFwlHqhLLN//PZuYAutscd2OU78bO8ItkyUIXH/vvcSsEOWXjbb/O5xYFFgCsCT
gmnyJ35N/guugabbjm7qzFC4DN/cBrwfbMh2DveATMT8vJumz8vVu7bPUq82ePgtXgLMN948DugL
QPxg/bEmcL04tvx8jwRr9nfglz/9nkRgsAX+TkPlNemwyLzeLLA2IkaDLUSAEOj8P+cO+vsE2D9x
FTgo2bDqX9Jf2vc7aJ1hpemS64aZQxrsZ7sZvrwr371r4uwsB7ak3aSf9+0jwYkSoD8cAJ4V9tgv
O8t/9CTxD+wvP3csIGDCTkyeXqTL8Ln+PYXzj37DV93u+1//otl9zgz+ht98+Y1Syfz8d/+mbP7X
m1PGi6746he/6oyv//iXb/D7v/p3P9TXf7kJn6tD9RiML9/u+OVjnhxSBNDrQ/1aUPxVO/ntg/z1
L28+5quX44++7j5Pf/nvCubDEuPdc+Xnb9ocfn3Rvvev2Ryip1/+R5mFwaF6+318ET/e+xesx//3
fyvlOCffqVzmRfVWgOb7+HyYeu9fs3qOfvnbt9/B5wPKe7/07FAdsvHw9up8kUvf/bX/LvPrlYz/
z9xGs7yq8yfl/zwcfvmfSLl/Tovkl799MwN4SR4g9733m7mcDvTOwTDjfzTy7lVmz9Wz//UL/xoF
fhGU3vuX/R1E8Dsv2+a5e37zXP920nvvBz/7fTMO56f3fuU/U7P6zuvzd1xF7/zq188/LrB555f/
cfzmnV/8/pC8WSq+3DhsRd77473M09wfv36dX5+ml4HFe7/2FZW833/sF9npvV/67yX7f3i9f+99
/esA8fu3+NfB4O/9sbdbFPk7HpPnQ/Vf/x8AAP//</cx:binary>
              </cx:geoCache>
            </cx:geography>
          </cx:layoutPr>
        </cx:series>
      </cx:plotAreaRegion>
    </cx:plotArea>
  </cx:chart>
  <cx:spPr>
    <a:pattFill prst="pct10">
      <a:fgClr>
        <a:schemeClr val="accent2">
          <a:lumMod val="40000"/>
          <a:lumOff val="60000"/>
        </a:schemeClr>
      </a:fgClr>
      <a:bgClr>
        <a:schemeClr val="bg1"/>
      </a:bgClr>
    </a:pattFill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_xlchart.v5.13</cx:f>
        <cx:nf>_xlchart.v5.12</cx:nf>
      </cx:strDim>
      <cx:numDim type="colorVal">
        <cx:f>_xlchart.v5.15</cx:f>
        <cx:nf>_xlchart.v5.14</cx:nf>
      </cx:numDim>
    </cx:data>
  </cx:chartData>
  <cx:chart>
    <cx:title pos="t" align="ctr" overlay="0"/>
    <cx:plotArea>
      <cx:plotAreaRegion>
        <cx:series layoutId="regionMap" uniqueId="{F162FA85-5F02-4E46-A1A0-50B1E50EF27A}">
          <cx:tx>
            <cx:txData>
              <cx:f>_xlchart.v5.14</cx:f>
              <cx:v>Termés, kg/ha</cx:v>
            </cx:txData>
          </cx:tx>
          <cx:dataLabels/>
          <cx:dataId val="0"/>
          <cx:layoutPr>
            <cx:geography cultureLanguage="hu-HU" cultureRegion="HU" attribution="Szolgáltató: Bing">
              <cx:geoCache provider="{E9337A44-BEBE-4D9F-B70C-5C5E7DAFC167}">
                <cx:binary>1HvZkt02tuWvOPTclDEQU8X1jWiAPOfkPGjWCyOVmSJBEATn6S/6E+qxnvvtvir6v3qnZPlKadlV
7lBFtOSwnCYJEtwLe++1Fpj/cbv87ba6v+l+WnxV93+7XX55UgxD87eff+5vi3t/0z/19rYLfXg/
PL0N/ufw/r29vf/5rruZbZ3/TBCOf74tbrrhfnnyn/8Bd8vvw2m4vRlsqK/G+269vu/Hauj/5Nw3
T/10c+dtndh+6OztgH958my7eReq2z6CHwb/4e9dpO+7+/zJT/f1YIf1+drc//Lkq0FPfvr58a1/
N42fKpjpMN7B2Fg8VYowQYSMY0Llk5+qUOe/niTkKZJIKk6FYJwyhD8/+PzGw+D/h9l9nNvN3V13
3/fwth//+yc3+urV/uS62zDWw0PYc0DglyeHsc5vuvXJT7YP5tMpEx5e9/DiY3x+/hqy//yPRwcg
Yo+OfIHq4/D+s1O/A/VwP933P/n7fL3/HM/vAqSQHGMqqELw99dAoqdYUYE4wySGfz8/9hOMH+fz
+dC3ZvJt0H4d9giiX4/+UIA8D1V9890B4U8ZEkIgRiWlCCn1FSRYPmUUEIu5ZIhJ/ji3Ps7pr4Py
67BHoPx69IcC5VnwIYcU/m6Vjj+NY6YIhz+EKfkQ8C9qHRZPOZKCIoo55uQjXJ8e/Wut+6fT+XaW
fH6NR4h8PvxDQaJD14e76H++u/nwX2X09t431Yd/1N8RIgllSjKqBKVScq5+V8WUwEzACcTFQ6/6
EqC/PrlvA/ZH93kE4B9d9mMBetPd1OvN50B+q/b/RTrBnyIK1UxBggGEX+MHJY9gFBMEicYI+h2d
0P98Nn8A2eeBjzH6fPyHAuVwU959+K9IWyCY3xEZ8TQWCDpNHGOobxgBCfii/BH8NGZCxIQrgOjz
Y3/lB//ihL4Nztev8wihr0/+UDC9vam+b+JwKXAM/0gAAiH6FTyYP5UKjktF6UMJfCATXxa/fzaZ
b0PzadQjSD4d/KGg0B/+4T78o/8cku9SxqAFAVuIBeGgfL7CAlIFgSiCOocooIUeM7d/YTbfhuO3
gY8Q+e34DwXKy5t/h8bBDCGgbxxD+PFjSs2filgJ6CsgggjUsUc6B2b0Z0vk26B8HPQIkI/Hfigw
9uv/+V9ddAaORh09C00XvidrA+YcE2joCsUsxh/z4YvOAsSaCIUfxKmiMv7Iu78sXX9tat8G6Vv3
eITZty75oSDc3Zcf/tF9d5UqnmKioJxRxkCKfu3/fNKoGEM7iqmK48dd59OU/npOfR73CKLPh38o
WC7v++HfAAqQNDByaKwoeDaP65x6SpmIYwmETT74c4+U0MOU/joon0Y9guTTwR8KkOMPf++36Pwm
X90IxW4Dbye4PwvHX1Q4UM44oYhQJbnEoHO+JgfoKQgcDApIgbXz+bGfePRfntm3i90f3OYRcn9w
1Q8F5Ul4sLyDj9J+G+67PPjPAf0OFO+j30MFJFj8O78UCh/FwLQpA/b3O6fhr03r2yB+6x6PEPzW
JT8UfC/v+63pPvzj+6KGCRckJjH4dDF6lH0PJl4suIDUA6nEfucw/Esz+jZgXwx9hNMXZ34oeM4/
/O+8+/D3u39D94LSCOnDBAPaACrpqwqJ1VNGKCYIWhdgqR6Tis/T+rNU/zZE/z3yEUL/feKHAkh/
+Dvs/J3YHhrZn0XjLzYw2JfgkkBxQ0D4BHsMDpRExhF4RUxi/Htt+69N6dsAff1Cj0D6+uQPBZQB
WfUxlb4rSuDFcalwLFSs8O+tcEIZ0EPOGGaYPk6if2lG3wbpi6GPEPrizP/X8PzR5D6pzk/U4atr
/vqeOeYMDCJgCDEQwcc7Sepp/HA+joXEsXpspn7emv7j2Xwbl9/2tL+a+r99r/uP98F/+6wguRlu
0o/fI3yxFf7nZz++Inw08WjoV5t9X73n58w6uvvlCUbgfv72lcPDLb7yQs+A+t90sFW1ffj7b19K
/Dbu/qYffnkCXzbAZw3gs8I2BKjeWMBOxQyyCW7On2KM5cMfFsMuYQxn6tANBXwrAVu2EhihQkTA
/iB/mEYfxo+nGFhP9MGVktDYEBLyt+9CLkO15qH+LR6//v9P9egvg62H/pcnFAmQCs2nCx9mCvMC
5cegOSL4iUCig8pobm+u4esTuB7/j7zsyzKuRWuqyS16bWhzgir2OubkzDftRT3H2VFVlGaU66DJ
4Jd0acOusuNJFNyys02UJ2XmjmPvMo24b5JpZHnSSnmJQtbtHBqlQedtjfflki9pLXK9shGZqm1y
vfGS6DjPJtOjNpVhKnW8ss4gPlRpGAaWtHABjoqXOHY+6YWoEzKUep6aMmVD3WtVhSEtK1Em7dRW
evBroeVG2qN8W3ITGD4soSh0t8alpus0JAxrLF12tExpy8boZdPHx/UsdpEt2rRQ8VvbR9Mho67T
02xl4jFZEpWxIqndOhkbTc/s8iKLxwTleZ5OVL1A+WBKUqfYZSzZ2kYvS0t0IYpaC2WP46quILI4
2jvXDgmq19zY3L61szh1dTGf0ByZtX+nYMvkmGe21EM0H5ZuFceh9cVhGec3crvqoik7nSVNQ6xG
TQkq0kx4pldXv6m2+SALd18N83M6r40O63gjKo9NwVeW0FFHfrmXIgS9QjiMG2581kQJbK+9z3A4
h2U46DysR9AibOII2qOyUFrkOTP9MpZJw9Cbjd9WtMzSzBd7mrH6OKhGbxGgvdYnKJNcd9hWxi+q
NFVxjJs+bdpQa7WKWjveWI368aqp7I4qvhjMCmZC2+lQDuJokeLIznYybega4+SY4LH2evMFMjnN
R70U4oqOldPzOr2ivM701qrTnDNkNtkXOs+lTUjYMq1kSBrHKjOs87u6o+/Bf5cGd8WLoSKvcfZm
bC2sqeq2pEOkITOGtJEyXTMyGKYlivyxGvaENcuOj9GQTCo2LfaVLgfUwqLgL1U0v7CRuhwa97xs
q2DWpfXaj2EvFvq2isbFFLPAukZdSrgT2hFqdTd0JB2r8lSNE9W+KEYdk/Vk6aYqGZZXtpbTUT2p
86Ur7qXELtkupsDtLps80RmViyHYUkCUJkvPXjSxq067qd10uevdJRnflUt3V/QtMtyuPolzor1o
pUaCxvuVT2cufkNQRxLsu+MGBWaiJUppVWOds3lO3dDrxfFut+X4VRXyOq2XvjOrHMQOd8KbdWgP
dhpNs8zvpKwuiZx5gss6mQbFjCd1ros237PoTmXtdlL2YTNbh7pkzNuXNVv8zuOJ60Vs0Y4UIena
BSVhsiSxS7RpTNb6IAphsJ9i3Q9NYTZvvWk2eV+56NAOWZWsqu01VY4kOdvmpBK42a25UmZT/B1T
7llWNnLHESr3VcsmI9daz71szDSrwvC1mI6RSgilL+O6dkdDLzVUYpLOfVfr2qOrYanfoKJM6222
sJQENZVbYWH0Ehkli5cxj3Ha1PVNFVVv5lyWphCj1cUiblzjk7EsXjVrHdIwMoBcxBcZm0tdjH6n
XNQmRT3WCbPY66aAKD8s72XDCdmadtdXVWvwci76KDd0jaIDLZONdcUOl3tRyCqZpjroenZW120d
zDg9VLNG4xYjU2+1gtXZcj2t81Fsu7c0w7GhzdqkWFa6I5FI1jGuTTdXsXau75I54i8iOpy4kZhl
ikpjM9xqKZtkDvlBIvt6rS3Tmw2dZl7uM5JvgGZYTUaEBm3cnAzLdLqgatRhciKd1stBZOupm144
y8ddGw3MYPluc6zUtldML6G9syNOu1pcMlS9EUV0pLBrT2UbHxXTSo3tK4jTpPgevuCQJpY0P8S2
eDHGbam9ysRuHVyVXo2k3AxbFKwHhyMTpl5P0/I8H6EGjHNZ64YOXq/kqq2i86VUq2ksUbqL7Avq
231eN7WWtlvMVkevcFXva0jSfE42SV5P5JTikZtKRAIW7G0mRbkbhqO5Fodo4K0eGOq08DPSZZD3
apv1TNjdGPVndpha3Yv+fBuPI8I6DY54axyqiI6m82YYY+2z0JmIDLFe7aIllifwPQrZd2yJk43b
K0dbu7fSQLq8lnzc0iiHrF7z6jIQqAuU5V4rRl67amKJnLa0llvQ0SzcHgd5tQzhqF0nno60DolH
xb5a+LO1iXPdyvwYt8sJ9MnXcZ153Y93S+ZRMss3VbRNqcRq35CmMUU5dmbIiuOOwrpx2aI0Xgpv
amGRcdXrrMDPZDnmyTRHg+5r+EBy5PahnFRJ2zXXZJ29XkZDH1K4Qs5sDiIG5QBW7OJfSj7c5Uz2
Rgk/Qa+8XXFXmizbnB5XYvIsY3rs8100t7qQJdPzuECxhp5eLTnQhT5muonYoW3mA4qH1sTLag0f
+zOs4IbrYO8wkunQ8C4dZjQ9rGFnygqKI8te55tNV58f28ZdEYBSN+10Wof6xWRLlXBILl2s3XE3
ZPQQVYLpqAo7gqsZAjgdQ3cq0jzwzHCosaO3h9pDl2V89JrgLNdBzd7k9dZrOWc7WQynktpn0Ubv
lSgvm4xqoEZnede9jmUTaURgJTo1XLcRxA01CWPdxQw8AbKg2qnCWmAEhkpVJ/M2ZKaKzziL23RF
datd32CzyLcdrzadV1NrVFW8s1RdiBwo07YsNLF2Oprcmtqs0UXpM93F1ZDMTdnqpe7eQDkw82RT
z9FRP7bcLNnQadIN133erjqOCk3yxutsOsp6C0lDxUvR+lgHxPehIENC140lRWdnzZvOjP31NOfT
rphxpj1ejgKpVuPGttVNGCF1ostoGKD+d/i4HOtGExUfI5uV6cph0dT22q9qM2V/1tZAMRTNhKmL
tMqWNhFsSusABVlwt+mhyp612wj3pXGnszE+ofOSuiw6qmUg+iGObO5fqciX0ImY7uV8tYZSN1uZ
AB9GSTN0p1G2Xa9i2BVDQYwd2W1YVsB51C4rsVaZPGulDVr5t6QqL3BfLZq27DTKw2SGWpVJNy27
wHooiCza11DTzcDdsYzrQmcunMTZdQxt2YhtavZRGMyUk95EwebAyqIztZEjkcEq3dbXNWoGjVYS
JfFDJObNLPGSnQoOkfV535tyreZEEmHmMjjdHQWkOLCljhpON2x6X+gYP2+5lWd1Fg50LeaLLXob
Q6UyMs9fytEfNS3fgHCMPlGLNGoLp8tkCjpGmkzrHc97WL/9tcKmJgXQCJbdO9rnmkENUa00LNot
U/ZmRTDntYmOQ2QbE0+8ANorSKJw8yybbdKUN7UPq+7pNiUPtKbk5XldVPvOiaRsaKlXoMUbHipg
HwUwh3l4r0iX8pxCujlkomY5YQN/BxQMWGvRH+czzlMSMERTLulM1OmSPedV6fUYu5uNlrsFkUMv
1lfweVJICorPoUhSbbuu120lRFKx+nm4URW9X4tmOygrhqQYoON4vwfuvisz/kw0ozXZgLKkDvJg
XbEZ6bdBi7U8lDw6HfqOHwoUXlPXm57WTk8N5H0eyltFmnStireu6akBIgUEuqo1XVYChbB/ToN/
UzU2M5GqdqB3SDJSkbKtcfuNzn3i+Ws0jURPmdOomea0JuLW1Q89s0nCnPdm6vFN7LZnxRByncnt
rnyDKmFNsWR7JKA2tk0ZIL/soAs/FmZF/RldspO+7ysd9/54ynJhWuKkzgab9Bm7X7xfTiksoKN+
hrbYL5pz4PwV63VTQWmIwq3M0R0DTZkWZTPvfNZDJ4LL1mxMsWVb0tvqXLra7sJcHwKiyMy+qFLM
33HZIAhj0CKOxr2LR2Ya30IXCm5OJ+CyZC3aZNiqaheqEXokwXrN+zJR1VAYmqzYYsMjb1MsitOg
xHwYtyXWcoEwjXG0t2PvT4rlJBMT3ZN+PsnZqiCsbNnHZXM8k+dlYCwtcSahm0xhX9XCJbHcbtga
gF23wBebejYlwkk7y1cUmC+z+eUcsdQ366QJv8ILe+999yyKvK6IOl458aAHIEeZj6juyuqiBxQ0
efhrrvys3TTvGjnfZVHcpNxnZxlyZTL3ELyxFUdZGVVJ6KCwtpvJuI1TXztm2iWDVTOcrjIzs2XE
TFKtqSN2MRTEZWHLqzJUz6YKagENpU/EIJ7JeLksWv/CzQrv8DYfSR40RP102VSsl3xY9OT6Q+Wn
U6uaU+LzkzJmZ2UTPe9FfRE2+5bAc3RmmkyAKip8tPNNdvCOl0k/Qm4wa0/ZxLlm8CslOdeC+7se
uISRYnsGH6SnZS92JUjEjs+3IHyhTrvwfJMU77jL3nWzeLfIhWvixIsZKqIbwgCyrUpmDqp7UeAH
jFnuDhUpIjOUJ6ztT2eGi4OSkPc2rssj4TjUSxR6U2zjmKz5kIA6JYeNZbrebLtT8H66YXzalST3
wHSrHe0mmpKVSNN5Bl2PnspmFLu4DyjtF2uWZroc8u686xpmSstZOrcS6oxXZhZARCLptWWIJODe
XGGnoBH03aZnv68naDxR0VRmrTdYVjW+iEk5mFDmb0fS5mk9zyAq5jIp+rFIxDq9IbV6l7+idKbA
2wubhKx9HY/AcHo+X+GunozoVKL8Oh0tBMREPW/IxIh6sy3oJMfgj0wbq/Xg2AgPhBVRl9MV2eIq
3YprW0HPoGBNQK/eCDdd+RoW/Bmy+cuYLgdpx4t+nQ7VdAJG475w1VkXWjNBehTXJKuCDiDJaw94
D8nSxXuIu4H6d03XCyV1S6skBonRLykaacordegWdjg7ip3Mdc3Rbt2yox5Hl200pds4Xc04yXr+
jCzbWVvIs5yN7/mYSptfV64stYp5rjm2R9tc7LpwLBEYOjw0R410U8J5f9bl6rkv551aiqSn0Fd9
KF6jJbzLSGlCcEhbCiZBBFrIlaQyMlLv2lHSPc6OSrJczDXIYaIhK1NEWoPyKm234UQt5O3Q+l6D
FLga6XJS5eIklPy9Am4bbz5tl/Fkkf6qHt1x1FTH0zwdOWiHFDjhpobLblVmza4bEb1uR3oxVv09
sMBzJuqTXMhLnoH31Dn/km/5mZ3PFJ2OCM1A4Rb7CEVXbXNCoQ8KJU6hxq26aRj0PrRdMDF3emiz
21hth2UDYtd0J67Mj1po/Em19Ls81jEaTybvr1vUnrC8nTTw4BsfxCscF1dhxc874L9bOR+aGBRm
HKZVrzJCmoNG9qsutvmkqfOTCkiC604KvBdEbToLcu/p2Ok5BnpEIon1Q//rCKe6iBAH1uEj3aFs
F+I63mXW85RhKOq9q/UIPwGlLk9wNpeHsLhrfwYlv0tWsZ7G8zXdWnAgQICLMBwrLl6UOabQeQII
A2hbOlibadfAMup89A7Z6G4m0E95A77BACVv43djT0/zsJwWs9pFE52SbvSnc02SFuXUSJK/aWJy
zDLydoHgh1qA3iUjdOF1V1RiR9rhXkzyaKvqk2mIdyU8tS2yd5Py7zcEBo4gk0ERTJm1q9cx1ey6
xq6EO2fPgKqdNMMgISz4JXcnaKVFumB5xvsIYgUMKsl4tveNSqfIXlVO3Pq1O8d1dATCbZdxOekp
xG8Qro/YqI6qzXjuXyzxmPrKjVpENKX1sF+L7RJLfJhjS8AViJKyf5WzHFQRmg+RbED7TOUhiumZ
i+636rUsrh3l6UTEK6HknNp6SqItNKAjuDSTtVCCkHxGGnAmJ3pVKJadtaRNSzm+XHh+uvJLPzWn
eQGU3/LKHVdsv2weqq/0L7csagwNdQegJyCifeIzaQrcBUNBZaG12Uva6lzVV8RFL6c+YdO+XZtL
6fNM94GSwwCGko3RezVyqMUte9VVSqS+BUcXfoUONAoYQV0GLoxcXo+ghrHsQZVXS6lRN9dpvvbe
FApkFKubw4hVt8s34J+gE3euXGPjoLD1WDktgV+Hlu97WGvw20/J1I6T4WFjR9uCjwiQA606YeT2
0Apoex41GAIMes5U9hVv2WEBSpCEfr5u/LgLGOyiPqzTW5fdBD7khihx1VOLtGyZrifQJ30FbAxs
nWoojQA/UtGQkorUSTnduIUtOlOuhQJqLK3GnY0nsAc6BY53Du9EF/Ki9+q8HkF8Zuw9WCgnyHuw
e/vhtuOQZvmW6zwGNtkEPhq1+DGFPiaSsRuXJIvYkIS1LnbZssKTxvwd33qw1W0Akwjgh8/vYGoh
1KaumzvsurclWLcH6Bzp2K1QwaDEX1ZRnye2Lm9K2l9yDhrA0edNy0CFIvC4vVq7o7YUr/J6nc8Q
dLqWgRqyObvoQ1efgNaLGwJanhlX2HNu6UNDt2Yam/mMySAT5GAquSf+UHR9/gDHuV/cOau8NFHV
gLNcZAnLxWrmYep0zZhLJozXC9wydejRcmfBk8u3ttx1PXTijg3v6Awe6mQZWEl9c1v1I93bjCbl
1h73QLYvmwmSd6zQW9LZd8FPmZkWMIFJqe58y3YtTmYka8M7qBkRB1EnwSeaq6w7j2Jgz36cdUmA
1/Zlf7ci/LzvoXJlnB+HWroE8SnXlRucxjY2g4UE2TwIjKqEHsL6JdMVh6CybuRpZaGA1VluhkDb
xNVU6TbLcFrWacbLM2Bo78vpQUK7jSd5DUZels1bUvpVGNt0ZUKrzKfgVwNGIGsdGBT71nOrGzcD
BbJd0gQwTWYH7v+CVjAfCa1StWzcZBJILp1eBFfEVxEs8GZrT+I1P49E1jy8+6KFQ5EBY9XUHIyh
CFyZ/UyhR7TNtI+GqDLtUHOQO14XA+a7Kuc3ObP7SWXrrmqaGyLAT0TwrG2lk7Y2vh95U4Gazjco
5gVsfATS64FsKWvs87DV1SGMzaqHaao0ISgNK1gNPS8S2sOKHKsxjV1+25YFSikfdqoFIdtnYkts
SUGsL++4czAyd2Naj2g0NqZGTS6APAfrg5dQSts4v5De7lFTkh2kFyzOFTwy1vXSuGhdDchmBmJk
vVN1LoC98aOKZBiEOKhCJ9wRWMvnBWwAgOHROVCeRQfsylZJXiZ1Md5hzs9cW1zMLRDNeayPOHTf
021sjvtmdhDEoU0qChInbN15H0+QUWDxpSOXpy0tTmWJLlwGxK/v3LlnqDWl0LHEs5l7SGqwfvYQ
IIK3WJODDy7bcRCEOhogAEuUZ7uhrS5pO5+HZjJ552CDAio8KNkoS6YCnYKrknRL88q24zEpymRF
OXrg2urQ4KvsAlk5XsKu2agrABC2o5rn3EuaVA2D3ZItPg3M3eajlIdZ7WtbrZqrK9v2k6bIvokc
sBc7apt5a0TbmXkT4ZjZ7Tgb2tbYiY/JUOHpuOXIHVxE8wu88WtSYgvyrA8azCR81At7Nah4NrBg
dJ/XYFkWb21Wn4doXk8DPnGylud5CRa1gtQfVthLAWOhM3iVCVMTOEAknEecDVqFqUrJA1WVskxs
ZvmD7UqNGIBD4K7dj2OtjLAgj7ucYMNG2DmaeJIN1TNsC9gJW9fjBbzSBlxVXdgzPPjWwC9opMFi
dyaheznk+MkKudfOIKNtC663APPfbECjWdShB+/ssi/caR9XMwzbyTzZcOb2qO5mA7t2BSi9dtmX
0VaYdoI8HYvoilHI1akmFAhutJtU5wybYDO1cOxm7NV07LdphBe6ySm48OAWLQePusNE0GQytMIu
3wJTov61ilYd0TVOpu0VfLXmjM87Ao6tOMQRhY0CWMS6XaoL3wwEWhRpk4XcbKDkHqTBvRv4olFU
FdrCfgXiHSgeNV5W8VTrag6j2VpwSJfN3cliedHYh0oOJNCJTZkS+u/SscYsqjt0JVBxNjRvoKJE
YBnkKuVWTRqPhRZ9A/u8rsWmdPNuiMV4No0+xQw2SSqb5Mvx0Cytjl382nW02W8bVnoTlQ5+RXop
uwsVYPfB9sWdozbaD6DAOl/et6TOjrPuCLcugiQXIPJi2PzY1kYZnEfnpe9yA5urzX6WxYtcNGAA
TlTuxgal6xpfr3yYoB17BTKc7LLiQZyVQsKmoXzrcA/iLoOlFNYC6ez/Undmy5XjaJJ+lX4BjIEk
CJI3bTZcz6KjfY0bmiKkAEiAC7iDTz9+qjqrMqtnyqwv56oqI6RMiSJB/90//xWoG0nLPkckCc93
uMzETAljDSZSTOxx08pztZukh5WQ+O0U16LUsXQQf4uFVXiecSnXMOvhdYmlf3c43gZyhO/rYYic
Jzqe6mH61U5wTRqYnDBuxpeqpPBkHNHFO9uGeF42J5UQWkiMkVMu3DRngYSiGXVm28mJ/XD2Y09i
FMA9mxDFcC/0mG4EjHl/eAAaB6fDfESrnl4HMj+HUmCkL5u8miGeZMVI6rXXtBpP76GcyxPuugmW
ZMvxdlVJW+I0mHtEElSPxcKhvKKG6DjixMmRSSM7oJhVlS7D3F3k00DIiXcOv9CeffeVbBMTeEEM
aOFUV+1TKEZ+MG74Y9FwZkN/abO+FBk3w5QoyxVMpeBjhIBdw+550eWd72AqWsMXt0ZIyexLxOY7
26rHQEaQdXnjrkuGS5DRpYwQReHgJx1RsY7229KkUc8fRfDThn6DAAYTMqmqRwXB2RjYJ4hScF6s
91GUVQOUniSNn9lgz4POxcs5mH91Y3AkVfeiwvCVtDDKkQC/9NNynnd1dvT0uDTdpenqPIrkwYzt
xXV1JqrmV8+X3904fFnHfMCejie+P7lw7WNB4GkxvpvUwHJdhKMvwoM12PssnfquTOp1FplxHQxu
mDKgCabYGJzmDiI0qRl8w6Gihafr17psHxQVr9veH2SozutgBwQBK49H57E2RsEI3nxc+ug7wM/V
tZhBPUQarMRs1hhaLOYWturT7Fp6aDg0+LYRF29nT8Wd8fZsmfiKoGVAHN/0GBy5OlTBfENCEx6T
SLUdPJm1i52aB0fpAShwtedmki5bPFayeh6NWyyIXU5es0SZFyA8b+BM3Tktwt6O9GFSbXY6jzKM
OZXTbTlCaXI7hAfWL/C7AlVlQk7vtar5TaDZM+1Uc2jw6ksG1pN8slV0KyhP8EcpAS9zy1eTNNO0
nlqkksU022e9M/8WB0Th8bo9zqJpYz8qy7yKrglcOG9Z0+zjsVZ97rWUwaiFFA+8xt7U1bAXvpyu
aSDll4C+LHHYOLbgdnsLLHTSGJQshZ/7iJRoz+nux365swNHlgFROuZRA3Gxy6HY5uWsq97EXUAf
lcQcvwbrY1BVc9r6Q4m7csj2mtNkGjXP57kYSwSBsO+RU62wW2y0TIBXMJRjdthwO1WzR+J+IJ91
wJHSevLDhTgK5miA046nZ0JOKKEtw573MRmYly4bFKrXtEAR8GSmGvo32QC6ZC4b34aSLJj9Ye9V
SgAoGbTKRTi/Rwoi8JpNOVPV3tsuh4PUPs20OprRw5uZlrrYHNqeI7ntcbNVTYyHAjE43iRJMPtR
wcspRXa6DDrnlSuehZjeIscVRb0ylZbh8tBVu4BZtD0jlIENgwAhbFXeyBmkju78A9fVzWpoewhb
bs+u2UK42n2xjKJ57cQ34dt+misNkbGbwllbTLgrA0bQrwtG6B0WbCSzBf5AYlbmYp7VO44b2sY0
nM0htPq4DU024I19DIWbB+UcpD4JEhlOfj6Q/ii20hzKCJJ1mL3HXve5HoPpZmWMx30ggS0A4IKd
DqqIB0GZCYVkb9jMXVk3TmxGu996c7fFkSnd87TjbVrPTnMU3Cm8eoNDsImbUKxf9Yo8jey0kF0x
Kze4IkJujEwbrssAc7Zr1u28df0zHeFG+bDfTrqsk4gLEFRWwznTI9JfSQDJyDrX+1F5Hjn27atf
bi9rGb14M4N4wqHuCC96FL2Dl7db+snKJzha05z4nJHLDO2g6xGDSVDLVEAlHxSvbmFjL8Um2zZx
dszOtUCW1A+yz/29TIyGmGjc+uw6jbg0NPAPDCnrTb0E+41YQGgxjxIkj2o/LR3e/hXbbnrBWcbL
GbbUiMQ8aKmM6dqEmabrezPDf6zraQeSdr9d5awzjkPmefZlHRBAlGZ6cr1vPiiF6ym7JBpFfRjL
WcdtYFPNyKsiAWLkAb7iVtoP1egyw3M15/UqXrmASiZ7RW+0wUzW4LUPv/YQ4W47OG8kCF9HwesD
3F6Cxx8O9exWx0XoECCUAwsDro9F9kzq0M0HPP4Q/rzopY83j1mAGa3+vS/avPIjUmihGEyUtCwX
N7XuPCe8ucMBUePD8IWT0g8SamBPGx8CdinbpKmmFZGUcw5MO8NN1beUl7FZpiDbKT9OM95wiKih
LEILQ5kA1qPdfWDoTbm2n5szZp7lxw0pg2XkYMNgPHThjQdFCPhq/Nz7K28gvU/h4M1sFpI5Jjxt
LgT3VRnWpH4L/Dfsy4BL5d9sQm0nr2exWEyT1wIKNLpiJ64/0tQP5E9XYoBstShoM78wTJQ9fHCv
E/ch2fbMWfG8OuMDHcKMB0Ad+hUYjR7TqCqYI+fErq7Jtb/UJ4GXs2x7D3ng0OZQCC9j3cfT7lYx
n70Zrl8YpRopPu1IVCCdOizzdtTBe42TwVQCrxFcQtw1abdTmcpaNscIE9ROwP65ld8k9TIgnA4t
EmT5HjV4ebkMqYQ/bWGq6gA21sQLadeiBOKWyIrMKe9stg7wuViXCFWt6UScD6j+PllL7zfVbViI
QN3JDQZPa3dxrImxmQ/fBVZc69R5ybhK+eQWIHZsXra4Q2kFW2/vgYYtIko2SmB/+bDw9h0GRm0R
n6p6Pgl1s1rrP5XK3g52PWD0goip7wDeiHTo6J1HgeA4nn9SXgOfelLZUI73iIkgFnvfRyg1FUQh
Svcjm9qN/NQIMID+4AuY7Y1lJYVuC03KnPb35PmPSysAcjGAcAAn0tGKG6mjKZ8nVbjUtEdPg15h
OB4kf3N8Pb5KCo9UdXgo6MYgJ9wTH/wiYDWEaKvDVIa346Cri0bSmy50v2wLMt5mnMqDqTISlUkV
qqPHtJvIOeL4uQakGFjwFgW4C3zPufC2JrEvpX9QkzypCoExb0MgKX3fFDh+7qnowniH9ttDACga
cqLhrnuKBqdNO9iokKejAfA0VPlcEWAwiEbCpT03fXfCZ6kO07njKUzmljxIKIqEL9spjKLX5qpb
55phklTLZxRBNc0K2Rwovtht5Fs4IcinQ4S4j4wVcIjFgGDLndG5IzJYjivIQWxqImcDvwTCo7+d
txpDR1JuSp82VX+GugauUGPQ9TqvRMZWvzaRqg7BtOE2wxFAG0ZzGfLbMgLr4DSwW1w24I3OxTN0
cZ803oiQeAIIYKY9ZlyejSu/aB9UYAi7onJfdVBeHLnKGMGWB/rBPNqF3mmcqDmy6ZMHWypRERmz
gJ7KmbvpRKMl2WkIVYXYLcWt9TUpBLmY8D+7Ur0PlednEIszggVIpWoMnJR5EHokcrN6B0IWIYWN
BrfL9ggv8ai3Q6FLT8cr5mrwGrc9nEIADfBy+wjxWgOHoKXigTdBXbSDO6bVVL04phRvVdg+UhdJ
sSuTeVm3nE5eV0R87mEw4seOSTzzNxxNoWzL886Reo6e3KBu1g81GBlLTf0EP3yNCclfUwtFmCwd
nrJOEVXIaMmaSCSq6fab0sW54oGCw0x5hlSZ4mZx5zRal8TX/XIeywQLikzaW3uZmFryCImFb0sK
VQ6D2xG82NYoGy0FboOYQM1T6pZ41noHMXVXSj9jHUdgo0o8xjveFGvv3zbBrNPW2+uEehpRxtbc
Qkj3qZ4oLPL63bmCxiOQKe7Ph30pLwSsdowI9i5q+i2xHKKxL0HVqXrzU4d1ny0pbVIXSBccp8ua
IUTUhONv5eSRBcsCdMZ7UjuIMbY5Eobiwg+k6c6OHJD+4aQte37mlfywpenTrVx/6L2qklkBMt1k
Am++SnAYPDBxSwWijXaLHhYOaatXF7QaBbo9eALkW1TnRExFX762sjE3QQWHxFv0nZo7mlQOwjU4
JpVi9/0U/uwUuyB9Bxjg+mHKBzC4VgGHqhtSIJpXhd016DLjwn/wss3tngd47KCYWlikuJdiPVMg
D1Y8z7bEYOwIBhRmRorkDEUXOfds3pA5CFudWTPXj4L3D70HelhUqtCknuJlIv1tRycX6QJsiUq0
P9CHtmkVRYB+AngHpI0dcVmm+mh7++478+cIsz/eQnmChfY5GstO3VA943+PTWe2j1b+jgwwBq2D
D68L99gbQ9yq0bhC4s7PO6hHB8gDU24x0a2HYneLveXgk3HhQWfGwdSTRBhYwcqjKQwv3H34CS0A
7uLN8YuWyzzc9kTK9jDsV6BpIL9dTyFvg+Bx9SUyGvfoPuDtF/6wPgXS0qWBs31NfMTdumIS9cLf
kK8fZagB0MHv9j1Mf3JHHhae5BgdrEceNdgVHARll5h6BcWzIosaDNIZjRipKZ/aFud3TdwU/MUX
WZqcCThctMaTdR3rnZ4dh8Zk3haBHl5KE8NTaTATRIfORV2gAyjdMY+cbNW+SyaXmADx8eX8QvQO
XM2pNdgIKVPdDPxBI4kk2zXnCKa7PcgCyepnZPARoGqBOXjvwTqAMODONKWNrXac7FAZzTTjiZK4
NmPoLsXqcmDOrT6Xit9XM0xpIRqdl3NzYe0UAbUlL1ybfOYEB6Fd0n0FBwr3wwXW0iZd5OqUbzgJ
cYmcAZiM5/Yj6hFABkODI1z45qYLxO+Q9jMGTvpOCM1DBkG9deMXaaZcBatNRif4sXefpPe/Agod
1rTIdFa6H7xVwPmVw33Dlx/d4N9NARjkYOkeR3b9+UZhXl8JEQtEYNBtncHenDrNDnPzMi0Ur3EZ
R5MAr4ArG/s1yNrRzr/E4AswhsteGPatN4WrDHYbfxDLK97Mdph/kVmhMH3o+QZjkOrq5Ho8+XP/
u+Llbcl7e3D3DfpAzfes6rxjOAdAD0T/enV8xlWnjVSJMvthleBey0U9oUHfI3vzfpT4N66R97KG
rsq3GsFH1I42bh28JVULzCBiVcaCDZeM+0eFOQLfKkROuIXPZT1kdJcXgal+7UDkO30FPekFB40J
iLIj7tweaNyuk54Pn7ZD5rNv09FzwOsjblwOjSN+kBVtCDAACLq8n6XafixgBOqup4mvvHNthq+y
G8d4xqVD/OOca+28ADYIirDXL5JsXeaT7QQGoMpHD+k3KTmiS21PzN/fJkeJfHHoYRiofxtu9sg1
wXAnqsfQn18jcFmpIhG8gqXqCzXOxbCCVBwsUblSSFEVqXgyR/ZuQjbnEe6BYoRFrTYCDgJPu5H8
wdUdLQIVmcPgmiAupQu+noFc7GWzpR0e6G4EVAjGlB6ERaQXdWNKx/ojcJ3bHl5NzBr+k00ORo++
+mZhGy9e5RdjA/EVrgYzxP5cOaG8gBGF19izyxIcVoc8Nx2i6pI+knWQmTfXuaghYHqBUs2IsXWD
yYaI8DyMvUHIC09ooYVw++MECtQuQM5tD3R7soeyud269nmbwl89Orsnjpulw5/7jfAPiBuv4zY9
TyNMZdf7saLPlM5z9EboXufoA+FlhtzJr8gtfgJA0r29gDo3CEnsZ8CW+2bbfkSwisDwgAf1/S0d
fX4jCHBq2QSfrl1OjATuiW5hHRsSbYdqpT971kFF2kjk0voFI1F9M5U/XOnveRntb5WtYNUpk3SO
sMdKyHQnlx1O2FriwQ09iWlv3U+yr2nekkAnCjFQXg7mvvODxz/vif1LhetXB32Ef9t/bff9xz/+
Z/Hd3WIt7vi31bH//OPreuB//lP69L+f/+N3N/zH5Sl//tePvHbt/vGh/9xBe224/WMh7b805v6+
aPj/Uaf7t3/5l67dX5qef+3aUfda1P53hbu/rCr9e9Huj0/6/lvbDpVvCuAVSzOo57KA/rNsd90+
7EO7u3/fMOOjKv5H2Q4bz7A2yMU6J5dhLRpFQ+6Psh2WDF4/C0V/hqqyj4reHxfgLz8p9Av/L2U7
tLX+e9cO9zRKtGhFXzuB17//U9eOMh4p+GjgOMlcIwcEh90uH2Uk3mfAtXmo4h6K78QEwMMpGH6O
AwoPpBdfjjccxjH8KDf2sEb8o/JI1mL23/Ey79poSjXc7zDEIECF/QX/XtZ7HQ8l8o7dX7/A8Sa9
Ks9KuMiQTP2br8tzZ5yvPoC5MFYp38mvxR8LGCZlPS44Rb0faq8LrD54h6zCCz/Q3ypKhCSPkZgv
HQRJ3Pcf1sMpYBT7uazsjpLue3PNGUzzYYSnDfx26qcLJI3XuQ/MV6+GeIUy3rPx+cVo9xKoZzOy
uArczIv0e1uuGbC7NkXn/0cwO1fAbkkGAzXIw/Fbvi199CFC9y3kddGQ5V2tn+D0ijDERGEsBjgV
oSnVB+6hNepcIyJZ6jppfCCZlnhPtMWBJ6A+d8xd23Jypx6SHy7FNUvtm7EBkSMrWMDDnfw1sPlQ
CnybI1pdUXWzT8GT428oi6jytmlCwLUyR+byvYGxQG6OOKRf3/qlewdHkkX+Y9XrLQvqDZPk6hRo
TrZHd5IPegDEHSHBHuwubygJvwQKf6bpeOJ0Mp2c6pbM1Y42I8zdQWeDXFSip40kiz+7ae9lYgi7
ojTljuISz0ZiQW8q01/47mG8wLLxOAKWUjTWyzANkaJz2QmJbJibRWJKcqCyQule+5LUOZBIfU0o
QBURvk8Y+LMXBwH/WpGGbY0d77oOyb5qtxT8f1lME6bAqX7ou20HqnFQAXpmYszBiKITxzCV9k7m
V22xYZY82eAJdPGe+mUN46uHI9ta1A4iHd1G7DcpVzflsuwAhLT5WtdfnV1zn//eLNsAbcobgq15
RT2CJNc3upcfs8P2fINU7tnnGtDhwxmfxFw3wFgStE9Tw606bz77HfSnQArn3o+Ql7b6A4D6kOPW
RIBFQT9aOcG46YG2NvPN5niIiRtE6pBALCFmf9hVVMxRAPss8EAqNJCmwwxqGMOrcBYQexbR8V7s
on9Ua/0OnOE4duuDKQ05NdVqcqo5O+71ryrUn44OPwa5bjeEh03qF3O16Pdm0CQdKLLD3WFfru3s
rWDlBwwLkUDvfhpjjmU3gzzv0dLj0noF5h2k1hN/pBOS77oiI/py1ZRVaIYACQ5OFgJrcvAThg44
rO2aBqYKUpRDQSqZ4HW3NS+iJUzbdWOJK/uu6BqKB84j+8lfyYvbBPg8cRUJI/JOkzdj7WZ8de21
Tniurs0Ns2OCMWFjcqfbHwfvhXIA2t2mWyQiLyONkAyovSuwF3RH8+QVex/G+8koB644jAg6sGyU
q0hDXb24wTydQWDjuQnhEwTOMEH74f1rfJQ1OoOUz/r8PHe4G9YBFIjpETJYptB5GFucWhQBpIcL
OgNCHLh9lLzy0RGAJUIbvM+DdfyO/I2kAqoJXl4x1mzJeIcrUxIQevNy68gwW5Sab1Xvj4kL9ZOA
7QWPtQO+WwJ7qt3lIhb7ORIF6dHDR+h39VqWGObgcdWEH/q+fbdC0Xwv+1dHuWhXrb+MHkQGuo9m
C/2JevWzO+FLvwb/kz9Wz8sMblfp3CAlOkt1AF3z5vogqfzJZedlazJGl1eLLkPkmGcUC1HNHd+j
DvHDsOP/z2jeiNo/zh6iYo6rRJsz3m2vlYKjYS1gpWA7tmX94qATlaLsiR7liOi/DjPHbXP9pDoM
MtagIbu363vPgGUo4VzCFY4graguegez/nQ1D+qVj6fKGx+qDh79hA5iwlxxh4SRj43C8GY9MBXi
xzpvn1x2P8B63FfTVBfSlDeD5nu+MP8R9u7vub7p0TzJFHHHovHBS3TLwyxVmVkVLLmwXeq56nmI
qqPuXbAtdZXtQ7+AX+vz1hgnVhaAE++0VwSDfI4Ah8xYXYY+yXV0YWJHdO/A9pdUoy27F/D2HhtQ
42g/uRRVJZfetPX6PmHbT0KcNsyCcRdpv31gm2CUtuy8X1mjyrj3YoeFKtZqvimr8n6t/ZseBY0E
vIeXzpv3jenmuTQ47qbBQy6svdTfynzcSIgyNh5Yt+9hfVsJ/yh0xjyM0ILw0ZCESn8u4SLhOcKX
DP8l5cBbZ7YnrJ7EE0ENT6PY2rnuxSMduodMp0HUwmoJ4cegQrDoSKAByz5G9Ct9fEuIkusL3VwF
i56UqFP4zz6FTVRjGVVWA2cCeregnQYHhuHsqJDXCx/vJ25GcNl4Jvbqrqz0dm6JPEe4kd8P79G8
9slsUeFRFS7IZLtiQCca7V9wpiWxHdr5TuzWos8RkF3WAMhHGXhublZgRoFzdXsCFLKXKzRTcj9G
lIN4MTJbsiz0JH2rMzY6vz0UbBMk4Qwlx4BH4uAsAvnA5KROxE2BvvMN2ycgOo05zp17h2+1yUqK
SiySHT+ZMRqIGa5N5QygEMrzCh1wJ02EAgW6tByDZmzt6hzRU/hceZ9gBUofo7DnJBUwKAB/Liou
KKZc2hbFyB7HWkZ8dqqN/+gEy+3Utj83MJmI70KLopjDwhQrD8A/PHuz6+K/D1/JrO6W2dBcVq2i
U7nMh7rGaUOMR1K4kwkhLQVzEfIjF82lXgdxWJZzVFYoJFmeV0HzXJLZpvj4BxMCqUIkgqjad57Y
DpgQ+c5wZe96UHoo/8zg5U0AoYD7laDIw8yKgTyCqNnG2wF8V45oaTwBFaiAgqDt4F7ZT91VdWYI
xXQejrgjnO3OKzdsBHiyJQNKX04/J1hIgIXgFk3gq4JthR4qf811h1q9iWxek/FZ1uGDtl0Z+xRX
YkPr23caFJVkiZ+3dEB73oD1W/NArA/g9bcklKDlPdwSwqGfgUc+Rl/TNJj3bydyXtCOGnBTMxab
WqM30J1HJ3MBUaRjhGRVvPk7f56d7rTZFgdrUB5AGIChcCj8bH5uuubbzvRDUnTgokrFpvLfxkHe
BVbCrbsSE/XmnPZOoEDrB/eqtCft4CEmNdwymJsLwvzphGRaIpha1JsEYUrd5jx1FgwYAT1auYsG
6zCiyFfiBVYj/fJsKUElO7jpTP3dhULFo+zI2fExRNeAzv7nw97t5zJ9m38d4P48v/3n/6ejHv13
o94fv7bg78tr/jTr4bP+a9b725J3jHSej3kPKwyw/+Yfm1XC0PGjCIuNMG8hLPrzsBdxx3ExgLGQ
e26Iv/pj2PP/V8gowxQYctwS+ID/ybCHY+2/DXshBloH856LwTFkmDj/POxt7eJqgsgG1h1zs3Cv
f4Y7zNsOiwB6HV6AG5bYfBGkO7vat91yq0akd4ZiP0FlftOyY3HteyewGVEsRfdb9NWNcQBo8RWm
YxiexQYYDLXsn8YBsh01v4SuusPUARFdKnpYAT9PbcfzIXgAIdVcQEIc/br86GFKxsLuc+Fb8QBM
Eqf3cMW5kelEE1uODVz2FMvCDghuf+3Bhsomqm2PFRiczJroS0kFiK+qL+h3vcNAxWvHDhknLTYt
ICNLGEj8me73YAppryyiKrIWKrQhGBMH/aV1u7+Wcx2xuTnKY6lygBiGTPWpwfEyT+2HWa1A6XHF
NpX5fu1xzGA2dfiJ+Lsu1DbKglXqp9hRumuXJ/Sr7YnuD9XCwL3UAuU6HIXam28nZ8vNblvEAkOY
2ACTL7YAhMT3irF9ENo7IzhCr2NaDqPT38MHiKHqA5Bg/nboWqSqV/hj8odbZjpgGb3GwhcLtRvN
3dm6Hablbj+IEVg2fmEOyj/4RSyowrrohynxY+pHBCw43DWks6yvS0d2Osf71D2sI+wpO4wq4xY1
yFU/iRZiXs72gnVCKrYGvT3forfW0GzeB3QG+Q+JjSnpLqqEBb4+OLZe472PUJZjA1KO8GRnazGn
hS0acmWUrdjns/J7aztgmRxbfNRWoCtEYVz6LdArUV35oN9Lg101q4NhdV8CfooW+kxnuLcKEFss
r7KFuM1LhMUyDtMDuuf8GdtiD8qZHrmv0evrRigMeBckFBAWV/UBrOEZqDJBWwRhVzXoC79qlQmi
Ba1E1M2hYiJYoojiM5TaFxh1u053kAVdRC8NJJDAa9O/aqIF4qhynZsQsRWqKnDzGaiRCkKK4ysb
NwVpf9VY1VVtlQzjCQ9G9FfnGpAgI3kFwjTdgF3NFDtAWBc8N4Z/Xxd1QjrhdbByfkMg8uRV7cmr
7qshAOlVCXbsjKUrUYo8J7wqReFCM/pTRBP49+/9VU/WV2UJCBlVg6vYRKkKSDZyv6sO9Q36PmQb
58RVCgkheqnehrxiH2GCLFUE2AIGxcAwLl5V7nrVuw2E7wgBzCCExdKnnMkVHSZTZrTfHkqBlrIq
x8JcdXQ5ImZQv1fIaxIImk9SoJiEtScTJHgAKS4k/QT+/4Mt+GaDq1oHdMxsdTdfVbwZNol01Tyo
q8Kfr1rfXFU/rQNdjK4cUuW7F71i1mgd+27WSCf1dW5QTxRDBKKdEFsnviXKbQlIChCGGDjC7cgR
xcWVBhI4yuAVv2GlOdtkuk4qK8AU0Rgg4Ha4KGvmfC53G9e1d6fLakkxYbbZ2Dklli9hjKVqrKHi
/ESQN770W1pbkPkT7/OOq/cZe7kSIUZzN4TtW9DZb2l294JyNhZFDPaoyvYCChhhLNwIJraHwCvX
A6avOfWibcqwnefnvNFXbd3oxV8+/XFHVk3umRcM6RI4FkdUiMVDjrkH+75iewzBggBKU4m75tJh
wLtfrZPWYaPPrFVY4LKwvNIu2E3xGJJ2PtkdhSrjDyfJhmPbh6grMI51N3v/NPoDzwPkt7Tq5dM2
5OvOLpgnAKNJuG/c20Cb2WzCSjBM8h5IixqugiFapGUlJVxu5Ni60RPEVn+kWMB4hAH3ZXHb3a0r
4KsJHBDBuqqcknyuMRjUOHnQfeZVUodyBZZcjclOOgvAfPppNqwn0Zhpt3YHZ+X2J4b+aM6C0ctX
O+CxwFoYPIfNPgSHmvGbtRT2TFrn4I6hxWFpvghxHv0qmg6dxlavwKvRF+l8LLGpGu8osTIpDQCR
xZpBrw+EflZV+NOrlUrrDitHAJMnKLyNmGpbwDXRko47Lil+L90EXADhB1Q23EzXPcA4/VwapQpB
vXu/CR6nFae7qNcs0puT93DpcGEMCKAJTQaxAA4bIpNh8yEB8Oy/U9BBBSLa5aYJ7jzjOeeI78vN
2ov/w96ZLMexHOr5iUpRmTUv3dXVI8YGiGlTQYBEzfNcb+OlX8ALb/Vi90tKOsOVrm6csK8jLHMj
HR2KIACiqzP/4fsfIqc79oJ8gUs+71iYlMEk0fhOo+QhpfsiI0wOx1RQjoTQNGidixN5vEmmlk3S
WZUdqlsABLdtKPBmlBOiuyIJrIIbUx4RSWx5yej6XSbT3eSW9CLM4rrL+os7J+9j7Cb7NMREHATh
k5CHNiKN9poPxtVs0DVRiKtO8XOquYp84cXhJq3VMbfUH6xUDw+Je0AuPpXjmzvoxKPn8raOOnE3
ab40Bm3bFFSnC9v9srjG9wyjjaolSYQwapVvf+LHnUR5Qlu0KwYicbw3R6WpH4eM94pe8I427MrZ
Rciz89ehS6F8yHPYey+gQmSAnNYESaQdibCjdVpf7Glagg5MD5+lvRuT+DnSKfvY7bCLsol6ksfj
MAqXLY3xgbgV1S7knc+f5vJPc/mnufxfZy7/vJ8CxfTYfmGG9J9dT//dgpi6n/7yu365nsKGgyDq
CkcpIi73v79eT2GHQ+7XIW4Kw5aGDhn5Vy/SZN0Eq5K9BcsxJcMyv15P/zfAn/YPrxFGC4DQ33A/
wX/qjgTt+wPP/Nvr6U/uZ/1fxf308pr+euvsxxzXbhLZZ6GlFu3v5hyqJkgIe21TmNSivfrSNFye
RmyIuHlvnZyDqUtUigyPQ6Oko4FLC3W2aANgHr8VLoWAsO12/Vo71C+aaxJrq08ixdzoRf05Ejck
akm5Vr900r6m6JnxnktxWZby1bHH50hGHjQNgsgt2FTqiF8anzyxtqkq292UgxtzJ1zu1phgVjMM
nLpQ8HgLd4OIrm5TmROwlidLGdSNsqr5/4dhY3PaCJ9Ls3s1EDVSl3x7r9QwiSzWK32scj08ziX6
bivtzFQqWqf0tC51BOYlZTilteVKdRuU/iYQ4hIEuVUpc47S6BzEukWpdhGxJDRMrm56N59INjl3
OiJfotQ+Dh7wHtH/ujK9bREEa6UMJkiESShfKcd9p+p2jpWGCAkQvtEaHhbkxaJoTjZyY/yM58G3
T6mQvSC1RhyyHZFhORsTAum2EuHSRcB0c+AILpLmlCxf7QaWg067vTBdBdma7s1kmnZJe2Uii2YZ
fFRbKaULkik8dIiySkVNkFMzZFWtRl/luxVv8vFDoymytYYMngT/YlCqbNO078ik+sa5X+dh4Adn
vJUODeEkBBsaz24SDJwDIUqUzq4WnPBHQbq3FEnNsbm5MZQ+bCEUR4A1JdfZTinIXBniHWVbVOU1
pynTxVcRLCpZ5vLB1oxjU8CRa6z4UrT6sk2RqVvk6lDp1m1xHqMsOjgI2r1StqMIxTsHCOBorkaW
nv8lHS60SU+8BwBVqzTyUanlptLNw8eo5ljYKD09VMo6yKlFg2pTvvPbbjLkd9ohp5yLW+Ak0IEI
UWvXmVLrU6XbO0rB1yXaSAV3jKrp16SqxLGxqfjYbdogzQIGU15AHp4bo6KTpFwCtA0i4Jgz9Lho
DtseycJWv9UxFwzlMkjsBqIlzd5UDkRMeEprZHSoqv5Fx6NQXoW5LJ95BJjY8ZYT9tcMrQlnQ8sA
lrUzcrxyPYA5YtGk/EjIVJ2hNUT1yXCvhfJLVmWcUAnyZ+WllE5a+rNdQ3DgGyLXNsEl6mr/6hgq
J6bCkilAXp07atXRXO6XpbmOlXuTYuNUjXmplK9jazG1v6W9uKgyBeqMVDJNTcw0HbMviRJwciXl
CCXqxPXyaKyLfTJ1bQrWibiEM4vPLPMQr7ypPNc5uYIMpYjayXFW0tFo35kTAQrD8IKoMMrtrGSm
yeVjyL6901GgpJKiSDMRJEWdSpRMJRfjrUe3EulKyG2kpYuiBeqan1s0LkSqLpisy0Jgh2Q6Mtis
BDEdZUwqiSxRYhlWL94B960BHS3KETJcjPfSA+lkmZiRU+E126GJ1gOmGziM6jwpaU4okc5Sch1f
8E2nBDxAr7STl/lAN9gJbFQ+V5Z3mZOPh6UszzE6YF/eu/Bd9jjQ/oxOOCvBMLG6MrCAec1udzNl
FQFh6GGxkhnX9d5F2zwJ9MeK/sI0xuB3ESZTGi77OrVO7X5UwuWiBEyEzAR3a9OjbSbkNVyyMttU
yZ4Gbau5asgew8Uc5vHOllgzuja4xCfNaQ8LYPGBpgxKUDUQVpXAaimpVSjRtUd9XaTzQsYjuXZx
CGf0WeB0WdAoyXZR4u2Kihuj5uZK1g2VwJtFpPE8JfryON54S3JPXWfYV0oYNlGIB5TiQUnGjXPf
KQl5REtu5XKYx0ix+ZCZye9/1OjOdDfezQXuiL6e7Vw5akqihm14BTD5E4q4tyEjfNILRZyty8+E
doteM03foHjrP6RvNPBUieFea1/ndlns9IjvQBS/j+0ig59xyP/f45D/gg4ZYxzsS2Jo/cfjA78f
tP3VJvvlt/7lGsL+gDCkoP1u69Iy2LP+2zVE6n9ymbbUdeGo7Rzh/eYaQlqS5RaPdR3LkdwPfheJ
9PDIPCaXfzhr0vojLplt8JF+Pz9gYd3xsbDJ+Pw8ydf822uIXpqhpFxDiKgG2BxnydWYVKon3POI
wazOrAdp6Q/jkL012dHsp7dmWrVNViR3op0CExusWh9tD5tZKzH5DWldEYYjxxgVlywhmkCMidaW
japZ9cWblREMrAYKYGV5bPr62wQD6hBr7WOudFJTn++LlU6YbY03eUPeRJvw4XUEc89tvpX1kOza
ZfeTO/qTO/p/hjvaP4cu7g9c+tSXZfLQDctnV+HJDgNMWllFMdCf/jmBirLF6GAjBB9B09JAUjsO
2p6TD94AsUNYcmTC6EmIJ4IgkCESRhpqA1iyO4JL4oW0gYqZpXGjAFxPqTa8pO0E9atVrxqDCHEj
77WSm2sVPi5aXB2ilQjemoePawqax+UlF3RJNULNxUKdootlOIjlOie5OtKdo1VWho8sD5atbuG0
iP5r2q5frPx+yUm/YZKzemGjyGtmdhLDWddhdvK5YX7LKCf4OVZX2UTuLddvqXT1pIzWJ3KVEMJr
JzsBwkD951JTxejttW5XftxFwRSPd+6tPdEzXCfYy1Tc9YSwXt/gHIkFNFfoinPv2d3O8SBAwOOB
a0AUFLV+bbcxQwEnJ0OCJrx29sYupNQA57WTVCaLxoFw23sPBujNqEKRt2ic7WKitCG4h0Po9uE2
I1nDQsFAVxUXQibjA1D8m7L2moc4bxuOQoDyO7jk57Vc7DNGLOReWMR7HosJTR7qrcS89oaAf9NP
w3hlVsOugG0d2PFa+W8Vowd+zPMbSyG/VIOkR8bFlJ8OumTzl84AO8I0JTcwgUM61jEnq/qKqs61
2c/j7VTRWU+osW4bTtGmOYybDiOO5xvOJT3vexZYoHumziT3hZteSqc9ernW+C45Mn5PPdPj0K7d
yii42plrkHkDFhvcwd2imcfIWSe/WkmkgkxYgL2To8d9z0XQOLqys8I48CjnkN2rYS7J5FILuNVN
yo8rLNptaJBRC1djvSINSAuTbLuE38b6wIQ7bcf3RnLLSl92aGaMsso8xPwYBYtpVFt9lJA96pGg
59Buy/Vaz11oY+XNjL9zBNUDYWhl18bowOo2iflFzsLmvkg5JdSv5bAc0gwz3IXzoNcgg4qacGqu
P0Uz/IQU1jjpjIumN1zV6cIHAM8+po4LG/YFdS+qZ5twEu9JMV2y5WwkOCQ6KOCNWY3vUd6FyAPt
JimLj9gp8Eq05ugUkPnGtbgyXV1hWA8wzvRNH1QjH7BJYsBpUVoQPqV6PvfVh/kym5t1wHKlAEYs
fTHfQ6OZlJ+e7ESZfXGsajjamUJFtOG5bro7vT9HtQxPiyzP1eRpvH+qix3tud1sL1y6iw4BhVCz
04hgbHh5ZLQfKQFpj6uA5G0at9xudF8kTey7JJW3GvwwlQSfgh/xW6BJZwrVJ60Cy+Jw2Rv1Jt73
sjrXQtw6uD771bZOFhYcTzCCbXVZGKRb9OvJvKm4dftjgxPX835a61BFtGRl8oM2tlV3Jz0e76F8
hf4s4fvBSoPGC2OnqxrQbHQwp2IBq1os+7SVXGXhWsCjgvhpVdkWH3DZljlPE7uY3xmwuVCMqrkM
ckGP+fe7PC2/FSZiFllU2Ey6nIK4YU3GkW6za+eFnmr5Osv8m93kfggyDtUjDkwDKGgTZ4ER9w7Z
NQIzoZ4ryrB20qW8D4eOYr/OkEOTtPetVVRgP+EVQFwTGNHGRf0WUjGFRtCUgnlcjydDGg8weOpd
nxnPEjBpKrzrYU7scxNXL3oeFbuurIMCXYWDBvfD0tKt46Rpt3lskmJZZsMP1z6/mVYoI9NQZMG6
9ghzplHvRGx8GR1wUFnVfpsbmDI58ZTNbJjTztT6jgg+LfGZgDtxR5xwfRcVy31c2lB6cBavzWV9
tUub63zmfNoJIJFqOsBMPrJm4lNRs57T1lHCnZ7ctHNXnuZWZa3t6da2W9DDISVMirxQDuZeU2RL
r6eA2Xf+7K3ujrb1LpLLB4CV26mGg7wUmIvAJLSUv1/ZZs6pbUzopTNfwLrmh1Dai19Rz5DYjkSW
K7zy7FYCpxUdL5Mu4Yd/0BARC2eG8YhfzH5IZeFTUwIUlxHwg9VVmKZECfiktrb3qOfpeuwnhg6q
BjGMl2w7LHx+MwlIC5aT3oaXpiqu+qGxtstSM4Sg0dCwu1ZnhWThXDpD4LFVlxgoBU82SzWq4Vdk
U66dYrs4yHaJ9r3G+s4afrC8dTt79SE30TvnhgeI5843uVONmLHDfWXYd5i9J5NXuN1DFsvn5Ftb
c8akxpbB8qfA7jDosJ2cEBaypfnpwLv2Tx/nhyNjWsSu/tktar/8+X/+47n6v1g6f/0Af7V0uBax
TGVSIbOgPuril7sUW24mBTLLZSLbk5g3v0kcun/ibkXakCsdSUTuS784Os6fuHhZ2Dy6AV6HX/0j
VymDIOTvb1KSS5knJeFrl9i7q379N+WykSWR2Rmnll6ZBsas5rEIpMLT6HSEO7hEQi+A+FgUncgH
ipAXP2IaI2g2IM5wvHfpilkTu2I5bcaeTYnK3PFmtbMmhouq6mja8CZn40DYyXc5AhScAnMaq1V4
+M1fwD+oybn6330lXDAdvpcEHTz+W2CC/fYrIf4srViHNkm9mQhhYTz22qmtvfapygFjsp2VaRMR
5H55y2LB3JG53IzeAX7tuV5NVGMz0DumWrq5vpSkPQ/p2hAd1vMk6GuFwlhfYBd86906CjSF3tZ7
+C/ebFPyjD+H0thqcMZoMKPB6R80G9A2WZvLxO005h8lKbeutI51Mh6kBVDAsI56g4gNheUR5ky3
N5oDYyYbixk6ehlwH3mIciwL9fsa6vFxIQelhZxFpTQ/OpVjAlA40F5y1B7Xa5GpupjLSWBdSPBV
Gehjr2M0p4X4UtJ1KSUaHHCSjR27zanuq8eUMKs/W7L14chYoMsVhDSLeXLCew8zY95xQuNMTE4k
sDrxrtFESSOoT1m5b37cf6nLJdlUBLEM0814JUK1HcLZdOAzAJ926abiOLXDV8sIrHx8qCd9PzRy
4XIxf1tt584Zeb8rSs4KdWnZGy+KrvmaHgpw+Luh6G/g0yoaGWfR2WmrvbE664YEXc8gAbQ9OtY5
wBAWqIxzaTfTOTZlzpMw2ucdXd6VBP8mX9Gi0yU7Cqn5cU1nJ7ZPbBfSarO+W87w4CY2pLQ+DdKl
It8Ky0JCIfKTlPpgFCavvTs8CDB/5Aw9InfTC32vD1yfbQjYYuv0S+ZP1nnQdZpX9nexYLmAIwuy
KLyuqpSmRR+dvXI+dtECu6O5tzTBIQR4wzRS7xAe1og03Dt+cmk9DFf4aQ+dXjMEkF9nYXxLpXKb
L8Z5Bls5S759I9k3pykWNr4qDAH8llF3XpZ5uiGC92XqbfhIHaebhqkiOuPO3mL9gaWD3EdRuQxZ
mGzruD5x3Fl2csq+dCIVp2FuPk2R308c8DDcPmpnEqfOMQ/W2te7tGHDMQyBJ3YkYJ3nVSPyVPf+
avHe1mt6uavTNyhL26mFLsO7bpqXd/BI7ZtBHw96L/YJ6S5jjlHzOw6XmrvstDlKAz2vKlwJuKoi
KV+HcMGUBCQ8afNdU00ywKUC/TT47ABd7MYFvxLyM5NZT1xii01mMpol2heEe3a1RJzs5PpWTHAM
RsZQoiW7y/KjUx/6CBIE8UuN0tAtxsgLW0MKYRY9A1qCsRWLY82pYsOICny2yOTkWw13fSJINeIV
bSXJpxNX6o1uvApTHBnFqg620z6IuLG3Pwl78v8aYa9m7m7X18FsEnUxhbzpO/mWLuEtDNqHpvzo
x+yqkenTT+Te/1vIPU7hPOU9P6YzVnXpNTet0ZqfgPBRW1QpbT3akBKnEVaCiWiBAZaBDYGdtdJd
62nbRbALaELcqcHPLrj7u6Z7cYrmMHWLr96UqXodRjiBYVKBl2MHthv3ibtQoxVBzF3NtQmuQ81n
8HanDdHZys2AikSQJN/K0tmHk4mgy9un9upEV+HcoXqdk/7RrFMmd8gNrCXxfZsQNA3LFqhXJne0
qYJx/abNnyO0ZCKW/hjuE/PUjdmm52pKUmIdTUhR4YHIwcmG+BvTQtSZ90mLgzpGZWCPRpu3xgrQ
ZL9cF2t0oZtPE+yJKEaQ2eUeIYJDAtb/xRg+VQ2rKINx1LjxeC9DBV5yoQlIs78rAh7WcKLLvRhY
GYDdrj4rddQj0L/BDKXpyooLYW7IGAxBiNI5dQR4CSK9tbl+aLSs3IpfMYcDBIFkgXqis5hkNkcJ
d1PmzZE7KDV4lnmfsRTA+9UBie/zUIfHgu+jCcYt1qP9TFeVXU2/bDTurANTQJ+k5P1oZbrJgi5H
r1wfib7wPlwa1D+YG5DpVcN3eXVMHtHrtoyy7cRKgsP9Lzdh2rt10KX21lvDe5g9voUuOjc6h6nK
d6LhwE3zJA6QpneZZEUiUssL4aPhCtSnyWZZ7Sen8Sen8T/jNFrVyATszWrHnOAq4yNuQxc+FvRO
2C+cU4UJrVVOrPoaz4Y1nOvsLgesnDn2FfPVNRkcYPYd5HAKsnuhEeUYZponkRG/LXapFugeWyN9
qUdjPTHbZGzMss1uQ/ogVsgx19PsV89Kn9mujRmaYt/S9tRoWHmllzF1owHuPB3xOeib1t2ulS22
nFSAhRT20fLgM47ZvhaaBj4SWCY7W02jxduhoIDasT5RpfXdHFrsXr+FrHJvNAft1UJsz42eoIp7
bpd6lykAYV8So7I083Hkz9zEZvnq5MjJvS2Pf1xguE4+YE9Un/2/XpfR8bjC/sdW7aZqu+qb9t/e
v/75f6Xa23f8zD//j/Lv4Dc/Psqvrq2FWuCREHVtuoWUC/8SHsW11TFePdKmgiKjIfmVv4VH/8lq
PJFTpBC8XsvFaVWMmz8AsnEdBar5XXhUOcCWbhsIGpJPQ7m6v9EabKAZ0o16Qa8B6KcMQ0yX+R7E
x8lFy41SRN1GybuJEnonFN/yh/SLBIwSXClJWFrrskWjp32LXqzFRF3EwqQWSvKkJGVXictc4q6k
k56kGM+1oj8g/qrUksY0Z0afOc7YOOwTrgSmsG7LKj6nWvxFV0OxKTI4N3KY5okbb+2h308/BHAl
hQ+q+lZNMeM0dX2OlWAu+nODfp5F0VXikInRonlgIb74Eiux3VOyO+eH99JGodOVJL8wfvpVJO0H
+HVe/kq4X7qM5UxHR0vcNYYNtrg9mCWrZGldXSG9lr7suyOVb67pbvWBZgCkEqOAp9F71kNIN5WJ
0IGgrJcLeZn3InZSRSBn7mUtecvEgUiVFdGuA/jCEW0jXmj49evRHeVT1I1mIHAyPBwNY0LdYTnw
kOfrdY/nYSjzo8UFcZLU9CueOr4ZsceKid4cp6q+CeebKEz3tikOdkMCKytrkmLMkfCteGhj50QI
0bci3sWrysMtscyNZYsHKmOEmEozviIG2QIiCxg/3AP6eW7Y4z2HZfqalouabdapmjfGZ5NUEO2G
emOYdM/M6l5nMgCRoo/P/GW2M9HUKrfuxBwfWwKEkVO9eoikZ2+a3ruGIBlLuxFUuD4YLCRWINIX
lR7yh5RNB7pG8XgA7cIzG2IxUyMV1cP+xrCxqWIDYp7Q+zcUtHLPDxGx08H6tBWOmTn6EHOA7wnb
ViwyPozWezkpl0mOX0d3vIRNzhS3bJ8GjfgY2B6GhEjyETuDB+55X/Va6/3cXYO4YDO1bKuDmhjK
E5afTTMZ9wUnljGO8ew0mlfVfBa7NIuSgP3p7ARrneBrqB9zlp0hUVRmsEiW8nic+mQX3UCGhQMc
7jxrVnJOjH4keUiZr0+JCtfsaaDlVyaNoMGDvl7A49isej77oLnZeqg4y+lOHTSI88GKa7M1ppNt
iAjEgXkqOv2bLqqnqM0v+lqfo8W4HiPGlQyj/c7fCLj4dct73EyTisO3abLCB/unneaNWZPby8YH
3t3coBkzBHpFrkiho3q9u0czYOCWgu7G7fn6apq+EaVRGk8Zw9TkW0vejhgdYuhTlI814we+5rah
D44j6CTbAdbKxhKwlY3Q8uIkQjNwcwEUW3N5nUGLcaiy3bLNtqGl6euakVzpHUWq+IyzqmSnFlb6
CG0rjTUTnH9YHj33WOTVuGMoImS8AUpsI4856ycsHIwXvnELa1a9obRA32TdZ1/kOjBhZC3XGz6g
K9/2vKJhvzgQ0PXoY4FeonXZtZOwZOWk/XMnAI5O0TNNqcBqCSK2efxq1JPGrpOAY7r6OKoz7Unu
KunEL1Wg6kL6uVP0ATkOHG5tvPRGVx9GA4tttHJwIIIqWvdzl+znLtnPXbKfu2Q/d8l+7pL9sV2y
xo6nrczFYxdF/jSVV1YNmG8Jq93qLTr02ZaO0PAxiEQ7yGYSm9ksxsCLu4BwJmCLxL5aGiZRw6+s
abHxUMV9AMR7F5f9e4Q95evjstxq8rmOvTaY05FLcNr5zADJvZVUd3XqXRNyg8UAnXlTtBn7b3UP
XM87Tk7i7SY7f4yIY7hDFxT9CFmpDioPp5veDzKibkCn4N3aArmYJbgolQtYyRX1zejkw5HO0jvM
6xOV5COfmCMEx+u5eyd0P4PHCBlBo35BJi1kZKvnUMXpqUNWSj6z1Z1AGVfAtJ38aLRpEAu+3rru
20AzzTTI1RCJ1jbM21LEaXsZXpmwf5eWHTTX/J6QY4evJeFXkiggi6GYQ+N1W4sGMBjHojEiTq+Q
fmRNKWFk0iWF017LMO52WQLsMiHFcWQ0dJ7Xm6EdORwUnbYlrqId2pAQ18jB2Vuzrww6hbRVrHFb
wXung3FOADAX1M5l0X0B4ycvqWRztXSOXH76wxCpXYalZ0CXPpCTtHvToDpB/39rJUy/LcWTMVe0
vDjFel52GcaJeVAdFpMYvNuQLhgskPzShXRUxL6wywjVcQ5hTpUflCMYeif4IeOWZpgb72JT9x4c
zjw2Bz9b1+SBLNOhjhbnMDbDcWyTV10M7ZcCNWKXT69aFd78uM2tI7kLYfA5KIRpaUOCJzuHbgo9
guhZ9k306LKVPg17hT2gFbIxY/bnjJq7oS5BaOQ9skg3j0fWXWZfzG28s5YlMEfOg+PMIFhnMR3f
sH0zRq23SwXyM5djYCzYoSI0btOy/AZIjlWEcQDWxRrWakQjDtN077DeGDhlexwXxgWEIzxYJXeJ
OLmpV165jcEdyRh3Thy+idzaAS0nRjmXx6pj+Ywo03usokojmaVwSqpNrmJMRNOuYxVs+uPyyr9g
Ch69Qio07z/TVh7Wr+9V/tFp/ENf/Pm/M8rzvf0e/QNxhQ/zi7gCQwf8rtQt23VN5xdKsBTwfgW5
d51f1W1XpdV/FVdMIqooMcRaLYjA/NLfmrnOnyyP+Lyjk75w6V/9QXHF+ztxRao/B26VLdUn8+/E
lcYUTBUNE2t+RfugEUbNJSxVWxZ+g/e9tQqNkak0v2XeHP6R+o8pJwzKvZvFq+kba011YBfhdajT
B5q6ieER5oDCVIOLxJKY2aw+E4YmxHk6e81MOjLrYeaBlE8s6Y+utwQZ0gFR+jKIk/Qe2/kBwiir
eVVaYJQ7D64538VN8SWbPLFj0vbItBtPWP1qBu+zmaOeMETWHfJivEq8Go8/OqemdZ3W2mPnlLfV
mrxJ/pxNyICFAxUpLrRdUYeHIrNZ9hx6yKxJcmWNrJJZ31i8sAmYFd+6RT33nfXBNQycBmeXDum2
tacPEBJxkGfV4+oihgKlem8n5312mfdhCPXLxCQAG8X9VWTn28lWk04etcIhjOhEwdjgGn22mg6O
kogPntsz8WiWKQN3dsfibtX58Qo5Y4n6bRp78rBa4aZc2YL1+Po2NbllFQdkB4R4tdGqpemFhlpb
WMCbjCu3BsPHEqoedOT/5nq866P2pm1ry09J0wVsszDBWXgAy3mHhX4M3RxUkmuZ98D5gfh37EVO
BbO1DORpca2YyKtLW1LcmpKxpSqN3gZSFkE5TWQN2JqKO7VruYyvsvTeIzai2J4tm5iwXdi8mENo
kUae7gXkad9pva3HxMFxlui/5YQ+QlaJwMWsnyMRjqRVST73mQW0q+QnokxH+nnAS9f4kjCpqBuj
nzSLWhb12/QFaMy1zja3acwHl7VUUNeHfDwbhFBisLttRcShPk3xRYbcdCuEtVItuWJXteae77vf
6+HFWG49d9MY+ZZYsujmACRxYOfegdWzw/XRzHiTKW19t6zhsRPaXaMBDxxGduS2ZCUf5LxeN7EL
3HL4tAfkleiSZ7zre6bNm5NIjusERLE6uTqsa7tiOk3pd7ZNTTXyHosU2P4cE7TrHGrS8Ys+I3ew
dMoOAPKVAc1NKysWV2QORcx7bwbkPREeUznfTmV2x6AAr8pAlwylR3nQrP2ZwYG3ntztJvWW+4Hk
dh45Z9buPr3ZI6BcBM08nGe3uC/ZRdFqxpwmVdBjViL1mOzu7xgcYKLtUjvaSzOgkObd96iybyyn
PEeOe2eH7N63WfFkrxHp2GvPGI/SYLZ3jPeaDlWyPhujxxKMcxV1KUOCtZWThVpvLZV86pvww/TW
w7w2mK7tOUujI/1g9oXnbgc1y9SH81gUl0Zvzswe4yHM0deicp4Bid2DW6UWDMMznQ61OZQQkkf4
Ry6mJBgZp2DdbWU7sozO9Hu6DNatQCxGmAwrd18YKkduttQSNMgzFGv8VuU6Y4335yJi6qPVabub
pbkLk8IOaDJty44D5MA/+Wmeciqb0kM1w926tqkcbBdnuTKni7EykuEsJbts/cmznS/soRqU7iuY
3zlPmyohm5XV/Bi1hfauJ9q3CRLOxq6r1e955K32twEqa1TNV/GEizwaI/NjxdVUkgHSGRB3ZfRa
m/JkhfJt5ptfEdIxajkES77s4hzqZtN/d0b3uJLtHXtzl/KnNnH4PnrF56p7d70jGVnR+JStZiFf
DPj3UgpO2K4MH7SqP9d9zxq1Jp5s1oQWjiGzcGF7aXyveubnQjvcF7VHSTy5zzPno1jaG1GCNBas
Dtguld3K5MhVHq3BO2I6FXbBnBuzQPDTMFpZcij7PSORd8IVh8lUTfhYYzHxGQYTcyD6dNDcmqGX
MT1opnGdad/X/MWNL5lhB6N0ngn/c3bF9dJWpt51abs+k9Q8gnT3QdbeF3007mPPCq/BiwWpOzzN
Nmsx9l0x1ldRPCZBAsntlFt7MFY8fd3iaQ3ZVDcqFh3o1U9pWWwLHLlYtJVv9LyWlnrvIsyyhXsv
M+2JuQxr3DdLfecWEQfAinmpngBaYuqf3kCiqG2s5zb3nKBoWOyjFKBWQLCLid9tXTZgB066bueR
jJ9TYvsTCKmlo/riUc6wyvowCDJS0UryzmH0OEuZvs14sHWCSppCHlSNve/4WbNdGrnNALKrWq3j
OoujTAb4663ju6t6KzCaG63GT6g1hhNzNtkbfLlurLZVN13qYtit8Be3baRZV3Ga14fW0V8Yvas2
scvDuyXxNue+EWs8iMBd53oz70AwrSlZ/lQ02laT4YupdMYCwdHMw6ceAZKs3zNh53YT9dl1EnuB
4FGV/dAs3ZSJeGRMDzmzRtYslb451YzMx4YFZh7tc8h5EfdGf4kjhaq1ycOx6pSqh/swx1x99CPu
VHmEKmfuvRScfeiw8tjyug+cQWNA7atQWmwL/jUkhVZySr6tTNbKlG7rKQVXIuXWvZef6thxGfcu
gd6V+mnWGTlkzosZsSYiVJE/1iEcOdCfvKBZmeyVclzRdPcIxWMSVdvIQF2WI3p3iOBsKuV5gSDY
NBGYai1zQUtTzya86doENAu2EPPiPVQ6tlSK9kxSbTtQcmK5gJSssQW0fi0QweklX9y2eCoRxwdE
ckAv0Y05nXSlnrdKR++Vok71HphnzPBLBu82dNC7C9myEUT8ZJPFQb2gtCMD+y4sST9Vuv2iFPzR
O4cg2/0iZyK60kuIbxHTswuHMsvSoy3ZwKOb8PVxZshORm/zBAgMfTxnpaqe4CLk2AmG8hUy5TA4
WA0FlkOkvIcME6Jz2fWcGudraLbMm+FTIJobfq+8C8TlJ9mCFVmt/iKwNyrlc6zN++KJh0oNQXnK
CbGYGJsAsWdYJLPySrAjyakwbuilIw/gdpx8nrA3sfJYGswWV7kuCfaLeRyVF5MpV4ZNVUL4+DSK
uTfMIvK7tONg5PXvsdbb56orXhtsHh27x8yNu5G5WFwMOub4QUI5Q5xH7lNsokF5Ri3mUYqJVCo3
ib/7lHeD6JX2Bq7IKp67YtwLh+iJ1+wce4iv1MbpRoiVmQCBYReSM+XWv/GwwMrROoVYW1J5XPG/
sXdmy5Ej15b9IpQ5HI7pNeYIksExySRfYDkwMU+OGX/U39E/1stTuiqVuu81k1k/Si9lUimryBjg
x/fZe22z7XJZey2UGpg2syG4ioWZI7yjhVfv+EUp2cYzOZvkkc3ouCduRRIgeXZNOklC0SasNJrU
km3yS2vovWNYHbm+k20KTcqJelSaDHj61iYBVZssVMZiHkQL9Z8mJ5XaHuT3Ttv7rLW8XYocEB/r
FdiqavEbpKN3npycW6xJYEGVJ4ulqRRQY8J1mpwWGCLy/xNktrXpye8XT6lPqgsxhkmKK81jOrCU
DFrJws7kwBoCYV5Gz8RoMmKOSYu5xMYa4mPpkoPQk2pXBda60yZjlhdfBodLgM8IU5kUmmyzpzCb
SaBURDOuiwvWolQRlZlZf3DDfLzVjIoky0i3jaM6OVqySTXJN9ASfE9NGk6bXFxkEnKxycpxqLXP
nOVXmxhdmCBCreyOeTXEFjZ/tIvWkmIj4nfK5PAmCStRMqAKInqFyeppk9qrTX4vMEk+l0ifZ7J9
sUn59SbvF0TwLP2ZrnbqNPF7mVxgbhKCgixU15IZpJiO/j+TI8xNotCdjsHjFM8YQEiyBRShKTf0
eDhBmF06++T6WXHpBDtam7jiaHKLMKXvO4/yg9atb8OsKg6Ud3HMpIxPjFMR8cfE5CBtk4hkuGQC
KB5pnP4SEpn0TXbSWklR9kuGMrJo/xwsoGEBUzY7n9hlgPGe7wHE2oH9YZXSZF5F/ou1JOFmNrlN
Ow5e6JCjh0s+SoKdqybhmZusZ07oEz3qjX6E9lh2h9aq8OKl2HbhyPJqz01yTFb9GqRvvIp6X5hU
KYUWl9bkTG2TOE1rL9v3JoUqvNdFU7Rutf2bbXKqPZnEI5Rf6rNq+xdN38+uSbWGAfnWtH+j5G/X
TsGbE9tvbgo+0wJa0wASkt6jPbu//iOJEGn5uySCZPDf200+vhXf/h/6B3/mHzEWhwPLDZUIXC90
jMrxD3C2g9kEAhkCCP8f8RckAGgiLwxQQWQoQ49/3H/pH94fyDRGMAHE7Xu2L/8dcwlktH/VP1Bk
pOMBVXIhdBO2+au5RDQx9CmUZpJuJAyk9L8MQXZMp/hSO2O7L5dZ7kPAk728QQrVVIvV74w/tKti
IjWkSunUN/Uc22cW6ZIak3Jgpe/tuohVsQrVhZsa5XRAYXg4Ib6Cw0S6/KINH9MxpEyoXW3c2Q8V
CM3QsDTr8YOg2CXNzwXVe6eik8/Y0t2t61PIXhkepzZkTm0YnX0N8bVwb+WcfAwJJ345+z6wJkP2
NIxPf06/a6Cf3VTfxRX1BJ2XHwLrITd00ATFtRglDQurb2jA/LqtoYlOYEXL9T5NqC3OEbe21pIX
p8H1nsK65wwxVFLH8Emj3PoaWDbE0mB6KCuu8EKn8gxfudklAE5nQKeRB/FUGfZp5WOagYUKHDY5
puBRA8NJnetM79OG8HGRUHSTjwknHjVGc4i6why9d1tCNgr4Ks+phxVBn19q/uZwHzpNqAHDst65
TcAfGr8mCRXsMy3JG1TvHWa0MkYGYTuur4BoAhKv8bHMnZfAdCjHiZdsOXU+emCq/aCb3ZrQNZ9z
kdHhbVipz3G1InjL88cks+e1o1vIssPPfsjespKiCVoHmJipGwIAtq9yAybnN2gXG/gYYzpNcpJC
rCLz7ocmnzZzlxXHQTrwzVscqmOVENkzZb/LMHM7bIXeNA5m4JW66YySgaPT0/pEBmXbBRrZWVJw
STJ9TgIitE134Gr+SmSjZnayUujn7aZCBKi020PxImsEN+dAba/NUZCEB+lQlDJl1N3wMLVy/ZmQ
uoqKSdymcfNelgmmgy64UMJkkWgMT1G00IOxyk9ZXDEx0ENQ3FkTDYmp4p89qfit0OMbfY30DCf+
Dtmguu2imVBvd5TA4zdBite3VFxhvLIiA8riJgDEPUu6ehyuP9B8KwJPpDvjZHqwpy7+Ng8PC+YU
ONRkEZci4XqedtkpDyXvJ1wMN0r3yWhD7GFgkQbaFOcZNVf0VJmbFd2TlGdPfAcn/9kb6fRTTqhO
FralFcba/ncS3S/n15EbAY6sTN6FmLznvvlM3f6ZVLvZkYCOtmgtPkSNQDqkC7Mrrb2ICLkBH/bs
NS02FH7KjSOj/ZpyJvPZf4rHGN6XwrcshkLfyDH9RI2Xc4t70pjCW9JA3GqiyNumSzbzxRcbPdBw
Nm0os+5uuKGNTXsKvPKBLU2MSWTFCU3YbHDVx0JDZ0B/BQ8lCiZLdk74NhKc5uRt9wyBCBvtOafV
LLZUQKE4YgT5TjqMu+lcrYykSYRbSK1Df5DWGG4mixVH5bufVPGANQP699Q22mTxvHjbOEGzmYym
moAV21aDKced9Ie9ju5TIeSW3uMSkje/TRK/JXUYHpeqhl5XYkltqFWb8vC1ddgulSDclCXvZcob
2dVAmFYDANMKuQrW3wGuRHoMKv196iIBkiLAS9Tp73aR2juLt9OjvPQa5HD2itG9Np1iNwjqvhkc
mp/dN2pULjZkZCmqzZowb7cIvggS1U1gtT+mJBGHOo1eiXjcjAg59I/1N4EWL4vOrEM8oloqvVxV
CEc/tSvN+OjcKv8/vcX/6S32/3/0FtfgpeMUzvQ0cyXQHbY2lBaWmtn06BgutbUO+wFQdQqwGrBK
8Z8l3d8y0qyo/mf/8+u37p/n0d8bNvMn/hxHhW82XpLOTslf/2kctW3+O/9xVRgIxaLuv9Zx/h8K
aC2MLFex7mEs/edxlAeuw8/ks8DD7Gz/O+MolKx/HUcd4dEkCiaXqdfzA36If/Y66zhWOanempCL
e0vxBFhPz0to0hXXuF/xFteEX0KeY5rn2WQebCVPuLqP3xCvsVfY/Y9yaG5SED2HqgHpERE0mhUL
EJ6XkfuGqA/Rz3bXTa/dXUSV0NXnGeuah21k5Enz+OW8+L54cb2Nq9I+CR9ov1VSgimWg5MCOfld
4kEFdQX0EHoViss99+vD0oh1O/P879v6K4xVZh5zNMTmkKi69G0pWY15Ocr44EBA8N0nJx4+VoYY
lo5IVvGMiSJEnN2sZRRjNxhAw3s6fgqjAmiMCD4nuAZEIDjEHHOc4UodtlmPJ7ijg05B5zzQwWO6
kjkIM05EtZzpaYapMGtMBmhre1IQNjAPDlLWUfo4c7b2nLHzSI64me23drXjc+fSwJrP7clBi7e6
m4lK9SbiW0zKNahnAlEc5L9QNJ8Hc7oP08gKYznaHPvBPHD+r12zJxBG5TXDwfJ7SmBccEF00kyW
A4GorBV7aUI/aXyozJRRVvI+Lpk7WpXVXNG9iVTZ+Gyzf0noVFRLL+8mM7cEDDC/VRWAIMU+TpdN
LZgYXTPvFAw+EUheekjax9rMRDbDkZVlgDGZlvKFtFjMAJWbSSqijjBf8BWYGasNeB9Tl0tKXoV3
acQU6NWSSTIPaGVs2182q5MBi8ljBeCNoYYfOaJMuctcXt1ydLGlhNQiTPGxrb3HZm3dbRQnL2XB
TwYGZNQvOgs/2J3yoyT5fV7El6qz02e/s7dRmVDulsC+yAVuhVhSYS8VlNZ+SgU7RyLDTVnQ4UJj
mYc8tFsd0ic0FQX0Y3dy24ax3s4QB+ivoSBwspOnIg7ygwzrO42Ksh97/XPMa/akdXJLkg6ijE3a
jYJ12hUyNLJ8KGhij6hKE9SshDR2dikm7cnXP4pKUOtgyxsURwa7ij57PdfUzVUh5YJzfhAlTpGg
mptrYaE2A4vBd0KmzemQ62Mdlfj+B4Yzeggil83t4NX2MV6sd00Ev0zGYSfiXPNqyR++h0qU0rUI
Gio8p6zwOpcm93wlxmOLVt5QyYAWB0Bu7I4TAACqDIlASvcc+cVTCyIgkN65BhkAPvSHB0Lgt2ka
pIAlfvQ2N6CMz9IIciABPdDo4E4IFs1rwd1jMHyCGlCBWL8OhlsA0CfZV6biFqSEdwqG6kmEiMHO
sg8VNRh5TIeh2egsV1Gy/LaD8UN0RIh8SU8hIFyrnPTrDI3TEi8Vmie/uTwHJvLDxvt9xamzsZV8
GUwsKGdo21ROe3CK29IEh3raq3yBAV+qDHWKCNOsTuR3H2TH5WDk/ecWxQxHEs/EkloTUMJB7ZnA
UkdyCRdNBNIJFShRlGfqfpn3CcVyG9uEngrST0ULd2boscm4M8EoElIRSanex59fkv+c1ji/dzDd
bGw5rJexZT0rppdlLE9xBTchpXQRWZ8bNKmsnnTWgHVoW5vAFhDm25IEV5s/KPJcbWG/cZOatjF9
m+7vyJcJf6UmBkat/Q9hgmHO1TMxscxqF9gP+oNNV2VnB6Lm+c7r5bGa6FeJKvIKAtpNsjZcAsY4
3M7CYrvkmpvLymcrWyQsBqincX4Lo8h9jvLlqpfp5Lf8O9zsPq4Xdgq1uHcElznbcS+5U7IGZteh
o+4BF0ZF8ZSLvJD1R4tndQWjdrfM1vcCf8CgKn6AYbldVESGtKDBU9nVr95xn8Yq3tmZ6llDmLdg
iW+TIuwPQ58fpWirs1MUcqM0ETjvzXa5uyaCFaT5UnZiVkeuQRdPE+/h7WbrzVuWBNeOOMxdkTU8
cMR6N48JG4+OMGib7q0wIteSnx1VyG0CF3YjamrltfLfQhIZG9ex77wqg5OWJEDP+uSSpw6Xiiqg
1adpymOjkwcR18FmJUO0Bla/KZb+pvSkvITaxobPlpL1etdyP9fpYUgtgM44D4KxuimbGqQjnVVO
ckvvJ9ebxXqkAwbk0kg8IgxfSwQv3g0VboGhfQvNNX/Isb7kkjBSmbzBPwGXokPEFgtgUoDUtOPK
Znf2vZX443niKOOSaN2Ao94OcdlchznDWrON5ry4zHn2LTCRuiij0NapnQgLS/Zahnl68vt52vX9
tBOlEock8K5RCKjILh20T6XJG3rxiz3hLUAc2IiGAtuppcqb4pubVkJravz0XI31MZWvhR/d2QlV
uvhGAJno9mkZBe41ER9yqN9OFNmUYFvd3heXiG/3rhfhuF1FQEMy3/EdH62ffZ6Q8Svsb3VEm3Pq
UNo1KFYfAf1vaefbO+XI42iFcp+tAze70TmGWtb7FUTHJmwWepIipzCgedK4+bWhFnlWCCY+TOBN
Cq5rU4n40Sv97Fhp2VHjk36x2yh+SwMeWNxT+aW2WA65D/f0VIcenTsi5213kZzdueFEZQl4g3eR
tmonmXccve+5JiqWFMLd8uaj3id08S79sGzHmm9ZnVtsMJGwSxpwcyhTLL0Q28EaUvBNoErGaPqj
HHbhBMSvaMabLqKrumh3tLHe9SofDyG7Q3eJxDYp2B/bMY1dU7jvFlHuVrbw+dDvZMR3rbGB7NdR
4u5V7eGHyCO+xis1Z9QDwwUZil3lIMIIp8ApMJdXJ0maXdFziBbZVwalZ7D5GvzecFrH6M6ihwGU
Tnwflg0LN6BDWKLweML1d3e2qr9VVrRssyPLe9uu8YAGODmwQk6e9fQfwfxvDChmdq4U/71efvjM
/vf/0n+9oai//aG/31CCP7hoIItT0OUJQ2r6xw0FuJNR0kO8sT643L8K5i5eUphM/H34u38VzDEG
hCGSeShh96l/q2nSlcYQ+Jc0pvINRNe2Jek85XDh+csNJZ8VKJ1wBbRWZOGp8JJXf6rFBYPwtIcm
VB/9UsIH4jCz6Go4Ejt99SrNs94UhE/FvKvzCMsDnWsrHeKTKRPPaBV3WWYxqGE2Fz1LyHAKnoAF
0jjdsQjNE7oWsNkAelHUm9FZ3hunc1wnH2W8Ller839aJSwcaWFTKGVQfC3OOkyqnSXcmdb16D2j
HV1kP2xTll6ukoKzYLUumib1APtdjnIl4uYpXY9xZQoVxchzlUyoqWIP1vXipEztvbq1rcU/5zO7
86L4KBzafdMyPloOImMaCKTg2r1PDFkGIilHmwqzPc+Yu6jg4WG1Ybp1VmXv4KwxDoWkyiK/rvgd
CdL5VghRqCmeC4FbMtLBWS/JOw7SDytwv3fNBOK9x0e4fK5Osu5KO4OAUEExT21aIeybIhNyv0C2
u3Fgue8ap/raZthZ1FhwSRy9E+2Iy7bqt67mdMgoXg/zFpNdO15sGwNYPuL6iWhSsDN0/GSonxqd
31jDOp/skjGprWrkYzUxp7XOThSjfab74KFektfWm7/mmsLvfKboi2G1W1Kbdbb1tY98yU6CVYjt
EGa1XWiQKmzGrQrorBNVt0+LELhWbcNdCudTajofHLfrzmuTfKEG8q6HHlgstvdF+pXaJDpwHwaa
9twmjuBwhO9qHqNTTEk7DlNibjwT220Il6l0kvyLDUU/S8sTTDtxtppq73j5hSJPjmVvKi4k+Z7x
IzyLarJOqjWWK8vFihMWt3VNeXHoy5vWIr+gmVhoaPQvcR9d3QIAqa9oVRkpmZN8IPZZ7HApxqsz
dYlnIK20BPTtea2D/mzP1BBASqLvItBqOy3jI+HPj8BsXfGek54dOGzCeHmkI93nWs5H3fIyZPgA
cupSy5+EDB8bm49cUKgnWF/UjmDBSKIowja6UkQ+q8vQl0T2XRHsrTa6+kVVHzoUBBw+857X7HGI
TBrCKbbzlD+tnviVavwjvqh+RBxbdeHHB+WN+ywcH/OUrTW+wV8rsLAoxxQPcT/a91O+bwLuY0PT
7sYxvM+oe7wsDv+YRl6mYnWOI9t4MskZV2mPShS/FftWYVrhF3mTCvTt0R+77pK56sYSQX8A0ERv
xdBxRWWdvPjr/VJ7L0s4xBuq/oLznOl7x7Cl1BQ4+9JlCbbQVD61LXMl07bj991euwSLY4yn+/QR
GGYEDyRnbY+bNgb1AxD3Qyqf0XjIT8GqnIsrliv07U2OndP89Cc+nmLbxayLQos0setMDH8hX2Ud
XgqH6axP41PVXPukc7ZLgkbAhp0cZb9JTaAzncPP2MoeFkIaC1UR3CcWTB81Zh+vdD570WP1Cgq6
WmaiIDLsQt4+mDKd+pAxtdt1WTPxDt119IplSwsFrpWIIKYv6oeeDsqCmQJtXlF+rcKXJSvpElW0
Wdv2ez+4y7HuZxAt7Z0cAahqrCwgGCbqSDGahCVf89QdWMkwEajmfalDOirgRNSjDe7KL68VvAi/
4AsBM23fr8X7XHYdayq1bgKuS1unKtaTV83wZpv0Y3ZbcTOOLYuWoriu3KkPPAofCl39TLSN1F9f
aGx/AKxcEKfXzjVrxXCU3ezvFcxcDCUU/cypy6rK/kXoZgHkK8j6hnyKXVXDn9Pj/RphocaogAPf
PkI+nnbzUgAI06wm7SgXp6J3vhfdepuXgOhsSz+v+pNiTa7QvXf264iXAS/gphTNntt9fZxquLjr
MtP5h0Ousd27JllofeTZ91qP6r2YnuPRyw5ODGbXc9atdoozhqy70Oxv4jjEz8AHf6qrB+7rvK0c
XDwvvZBlBPxhl9UG3cyMgjMf3KwfiudkJWSECnlU1vC4mlLQkWdWRkvoOFAX2nW45UyBKO7bT2sq
3qYmae+lkQHIpXztaB1NTf3oQonubprfXOMUMQWlbCtYyTZcgdIRmBFUNopMaTSV7LbA1VFyqhd9
1ziy37h9e1Du13j2e1pi2pc0UafYml81V/dQWooW8ZQFm7bfbE1TyaRvWD2vVVRw/XTTlxSgt90D
QSDA/zKI79T0iH1DEeleTD9ELvnmR83rHOesWZrqq6WDk5vgQAS3FGKxxD8z/f3DOCzfnGG+y3oi
1nD3NlnBQwI37brF4Nht9TQMV66K5J/Ga2hZZ7euuLxkC6xIPMXQjNjukVNyVPO5ljVmrZErS+wB
P2q95akf8Odqxz0GBU9/pWiBbsvy3Bh+w6iR1UlymXKp4AZXOs8Y0xZFKzP/f5vTl8Fb01jSs8q2
eAyKPv8iIixxYnD37czFp2tze0O7WvewzK/CY3cp8rU+BlbSEZJ+rWYqYPKKOb51voh6fWqCkkqg
HG0ARW2g4XK5cScJu7LLKBdB3ug0eXd8cf8Zp//0n/yPTNXT5/j5F8H/76YV/tDfAzjiD59OCjtg
mHY9Jlf+zt8NKOEfLsEXMi8iJGbzp9wf/MEUjdzvebhCfGbuP+V+NgEsDWxBaZ+tPMUm4N9Am3jq
/5L7OZHtwKc4/vdf3H8ZpqtErDrJkc1LDQlz8b63hRSnpJtNu++477y0xbaOs8Gfn2cLXEEZebdt
VJRnmZ25Bx+CYr7P53B4c7R7W6gu2xSeGE6JjPHOjpxGuRAF2171Pcnj27VN71cut7siST9HrAvA
tDsO+bC+DmM5Xdap2QNw3qJXJOg8a77Rq/tD6vZ5nfRLVxcPPFtoga+/F4l4TRp8pFqMr1Z6W6xN
fAlzG4JRzQ00rLtjAW9tF9aafUNvv+CdfsEbdrEkt3+QLbcvNOcevdG+ZNV8k04sOYLx26Lqs91e
kkk+cig9I5rnbv0qmLMY8R+BSf4cq/AaWPomtJNXkb4ldvqY2Gyrdf/LltGxldmXBVtJTB944NTf
ZxDJSE72D7tOvrjNMG0iJKJAmb7b9V2p5Eo047tazxq0CksS8TPr6re6XR5w18yV95VPAfw1cc2t
cj9NAxDnsGtvVBF/sZEiz363gh2pb/n3PQdt/5XR/D0rcPzihrX9+6JWRyd2nlitf8MMcfbnXuC0
sa7xisknhrM+ifcl2c5a44i1EsD/1XPX/JRN8tIXBDLL0H7UifjwEk9DdNHcbpKx3DYCuEOllvs4
XgUTDHnCiGBhTsCwSeS97aB0dtFk6sLwllC4RUyAXGLcm4SiySq6hBY9wotsRpJDb/KMODLPpUk4
ChcIBi4PQHk6bLY8SKMIOmbNcHWUJiOpCUu6JjUZmPwk/djcb0ymUhKuFCZl+RveHjfRtZzeK5PD
tE0icyKaORHRbE1Wc+n6U0vb9AlyqaH0vfEah885AU/HJD0bIp+LyX7GSfWDK1yES7knFxocO2K0
1lxhRcIfOHfWfdUH9OUxJe0iwqXCpEwVcVPPr1894qclMVTVcqWrdHccwygl90NWdSS0is+oP2XE
WHPirA3q3pM2CVeXqGs2PAxkWerWsPWwSS0rrehuUX1rR+w9ldAUTvXWKfRma8dlmHspoVpvJvNj
F+fCpG0dk7tdCOAmMe0FrsDu65o7q2tyul4/8S6T3E2J8AqT5c1MqrdiP+TNTJxmluwXkr8uCWCT
BJYmE7yq+iZBe9zqZMUW2VUYp0yGGIf5XjsrN17ixZnJGdu19eknmOUXWEGbYHCB5gmsyKMgcxe7
uNMTQstOOzNeVntYpmdmtEtNuHkyKeeQuHMTkH8rTAK6cslCc4WGsUtTzQo/sDF56bHZD7ywW58g
tWVP+0lkL6NJWHtcXbtIn6CQgbU3KWyQ5tahJZjtEdDOTFKbHgh+OMLbHMp6Hztvtkl1JybfnRL0
lgS+44aAtYczb2d9W00iXBINr01GnFeWUoZy3Ev0Ui7aXnRyiZQXRMt9l9tTRoUI46568hL3Ba3k
SAPqgkYmJVHDX1m/vPV189LYH5NIgNkXgJgDo2HmC8YqXN6JyU737HLSdYqOrize/Ga9KfOGnZF4
mmoXSWB2b+eRPUUyslhTrELGJnvTVfJjjNuCJ3kG3HfhNszyM9gISLBuWgK3bR6oJXuQy094yDFC
hf2WUfOwKxEGUgaLXVOCgVclwaAa4NpjU1JQRhbl5zDn440aZ4TT2ulOU3DMo3K+/UU5uN6ZZsGA
EpX9bHJjGd7BoVdgnITivRD1zkma+mAX5UftylNgpS8sQenFXFn/rCxuuhQpNmuL16Rr3jlw5D4S
w/Nszg/hH1NnmndtorNdkK68ijXJwCqefKy78a5OkViWnrkVN/m7M9z2a2YfXJdpFMNPcmqcbrck
/Y2uqS9X5DbSRgD279/Lkf0QXMxpSO57B6MTK6UjZ6DeepJNYyyZTYOeoKHKFEjLbOfOpP8KOwHj
ZYKK8ndZpXLxHQ8LZUxpB7jejcha8tFWOJC7lQ95Fdg0XHT0+qkY+3XrYc/DGXVSYf+B9Ky5jDs3
rUdN47BI6uMr+WTJBQOaLk9JYt93afayYD8611aFFhREwSHog4/IjHdsLvhtkpuuV1/Lur9PQ4x1
0DxdknxkcdI5PmVRYN2naXtd8/JIj6o3RfMhc1uYk4p6TK9ghyCt8mfgDXd5fy883IxOjqRrFe22
Gdafbp5k95sy4SPWqfpe1dOTsGLn6EUVRMx4vGtSRkmZcB2Nk5D4bZE/S5V+XXr+F0ZRkMpedKFG
Cm3ByviqZON94XreVs499SMCqNbs8UZG9RFQdE5kfzmwjOH3+B6GzvhAj+rdxIZ/PwrY1HoQ2yDI
/F3RdBJr3nIYq+wbF6eeekj7PvDpxBBafAscK6CYtKh3OdejyuGT7HhquA3i8hoNhTx74He5IDBI
CJVcyEqI54a5HF4raOx5Ll+bkYTAWnZMzM2pd6zpMpupIeyIHvHg/ihd3d7GLB951DxUyj1bU0Ug
ibFfWaQjZYKC3m5tSYuMi3n8iMQ+9eu9raK3heGJZYj6DAP2isCYfrnpYB/7SH202lwj45vOsr51
zUJ0FvSXnQFTYEVk4wqMe+oZ0xM3ETBq9CTxxcKJX7kRFrI0OxBYtPdW3dn0aHgzOfz+y8C9uaDp
8VR51WOmgjO/dnJVdQBitKRLlyXlCAfc+jIFVXxYkX/4TKCSuuSA65gXeCl4JXzKaIf1m4cw4WHV
PcVR/lB2kjg1mbF97rNuqaxx3DdT5hz7dfnlQMjejFxix7FOsI/S+GLXy0+/fhpzFwVpfPJgSR1k
o7+nOWjtNqVKN4h2lXBL2kT58JRey6PCY6tDKlCKa6GnXeynw20Zh4d6mvtdMxIlSwKSVp41ElDK
SoTb7CWQ4PD1SOxp3nRlyw7HOk9yDm6RrRvWyYW7iRoNP7ZgW1vb1UOKY2+Mx6+tREjyyuD2Pzej
vy0azJ3lf1o03NQGUFDjTu3W/lPHdfkvS4e//QP+XDoom6AYBeIevmv3z0uS/8fvZnHgCL/t9jZW
/D9tUWbdwCUowDpPc8Jf2yYcSTQTQz1XJQeswr9xT1LsKP516eC62LU8oAiOh/3f3KP+GQFpIcMM
1NBspzK4xNJlyyrbl1yv6akzklc0AWhMoT0Czdu56Grw6z8aI5O1i3Z2kBa/KCOhlUZMG5BWAtQ1
ZBh4Z7SYm9UmVGcw/1Pb5VtJqQAKvPcRotM5vwW7cGUwMSLeYOQ8YnWfs8DSV4BoQO8zoh8TmxVl
DwlqYNot8qw4qxsjFHq985YQi6cI4up2ySnBJoTKG14aIzKG9gyCxZmO2giQVHiLLScdZwfqpEuq
KHSnq29kyx790jZCJgGmj+i3tMnDB2f+yTWiZ/IIIJDaJCOGSiOLliEprmnUB89ptnIib8mhqihy
Q04ltXVPMXNw9swmdUZzZdVzTx0FviojxzbosgSfeoxC6qYq7O5SnQcW9J0VYOKC8NcaaZdszj2l
wjRiZJv1ME2ec6SShksFHD7AtRfdWziouTH10t4mc4GhqY72oRGUK+ST2Qt/5V5DUSuaM13WexiZ
yUHq8SZAlaaqAHI+OvWCXl2hW49GwG5Rsqn6mvdd4t8GRuTGYHPtjOzNJdWkI9SlclDwip6Esgkq
rkYu7xrvyfbgHK5J9uhZ6mdlpHWkQdZOKaLybIT3AAVeGineMaK8b+T5svU4qExHI3yMSE3+Xhgx
fzGyPiT/c55XJsDX0dKLNS/s/cduKG18dB9zttAFlCJ/e+M5CvDsiTXfR4v8EpNbunOd9UAVggsm
1N1HazXsUqcCl5Su3bVJBWhJ+7Ni+tpWZQzctASD1BGaJBqaKnlrEQ+tLNXT5YD5ucldpLowrLkM
FE9Oq4e9G09nWVqojo5V7jJ1gpRIqTRdYLP1kXdo/m09MAp139F0KynCSynRrGUxpWyJZlCknXuX
hCQLkWGdE98XUi7Y0mIBxJSd/IaM7rb2+Cqxzw92/WS/JHZ2b5PkqMPh4iftw3pq+/T77K/v/oqA
3JSXJBWXtK3vsqA6cKx9BBXjvAhv1+i99PR75jkH+OR8hHAmgIVCFY/gmDcHej6w/NVHusEunqTY
jPrxKSYt2SogGvVetcHFcvLPsfQOnZ5zHB/zr6XWN4TwmTH72+PEbp12Pso/LDGQtC120bJ0O7/A
/t6WDdAAj3o0f7i1gjY4b8O8qlmsEH6xM4/+NnbqW1k4cp9A+WFaTtKXrsWz0AONdMqRKisfnOoU
sy7EgPCQW/6jisKra41YmIAKbd1wQNdBQ8nS/lQ6wRnLwwo9mUnaWxBOVTPCP/HzdB8n/VePtdhm
1dbXuWs/aSXdI137O9mgc5YBeQWt8LnjNQmvscBnERCMdzz76k2tqb6aLvClgiNehZdiVe5V2c2R
ShW+vzEdMG4YRYc0JJBeBsO8L8u1O2d5c3AqoaqNwz3Ad8rlNiMfCMKyJ2AxCe/OF1+gatJkfvSW
+c1frAIcdaR24CSfkkWvfLbdDUK9YlGAT5O2DjYPusOWj8FyGG94nVuDqn3KEyAPkz89+bSica/U
WLRSvV8zjAh9R3vYMBxhK8mjxy51SxbW2S8hS084Mu6Ue7vWaZ5zU6PBoUON3rtUv0q1OpfV9G10
pnmDz/VDn9kIt3aLJW0pUwICrjhL1wX8Hr26DR0eZNO/RqbVg39JZ1o+vIaQyQm8e/7gs9ajDXoz
FB+Ay5KDTaAQ11BDzqm9q4zGXHnyNTaNIi7VIrHIntix9j1zHKZLukcoIVkpIym7YeXGWr1XNR+k
1TSWRKa7pDAtJkvL0EVki93Mry4XFG8OJz1ixcWK9RDRfKSx5uQ0oxT/h70zWY4cSbfzCwklx+Bw
QAstYh4YJIMzuYExkyzM84y3uUut9Qj9Yvo8e6i+rdsy662szdqsrCuLTAYjAPj/n3O+Y75XY8/1
oitTWrpTZjpU3FcAvPu8s5udP04zsxCOsHwMN8zKA7+rBkFOhOYuLgSNmWGAMlDhohFpdCCctLJM
hdxoucs1VVfYHrSQJ0xbJZdHkPfPneV36yRZiO3Sh7Rma5TsFxNjKtu158iHW1ApnXJWFqA0dmSL
UdyPcdJthXMRxHoPdhtV/15vazP7XzbVnHX+uV3k/rvt/v7c9sfX/G27bVqm8H1cGQKTuv+Hn937
TcctoVo50MIoA+JI99eDG0YSpfOTZB6l84/xSp8+LA5uNvaTX0aSf+HgBtfmHw9u0rQ4HrJDZ5tO
1yBHxL8/uFkst5oKaPCagB3Ysk4eCpM9gFnn42ZJfhggti+Vb189rf45RjPcWtX84hhDtQqaIXvE
EQLWr31dmGHc2qevqlY3uEdQksvmMfVZSRUsDZecRr5okZBH3OVoRKF7GLCYbAa4CQF9EWwpk2WL
5TzjyEQpHmFq7N66d8y3rqPlH2ZPWAdy6KT6aGjGT9OvIBpNd7Zjn8dUVXtTYkYpbWde9y57iQVj
72qWw71hBzHyvg8bKFzKY5zOB3/CWunnAR2So/GSFZ2zb1x/3/akFD1vm8AMDoTBsB/RktTanIc0
gaemDmQ7DyidcwGlaer8XfPL/RuI4dThddwmVYrcWw1v2TxVFJJhQ+5z/GMle7AducYVHUuRR5HA
zAkiD7ElO3aW74egHnbF+DKZWXaHkh7dL9nwZDTWrvFpamuipLiZOCahb7X0XM1HSqw2zgArIRiH
fesb7xx1P8lA+sT5/cti5eeBc82diyV4k8TJxHS99GvVVu3VzFPIKrJ+cGqed0YkbmshERAdSQI8
feK7UrurZXChso2ZQZtqTEoBVOmcI7dU29pSO14re3wnaV+MIPgxl3G3A3xT3/lu9pXk+nHauhh+
5XyAhH8OzPTT8pJrXGYJBrqyOEXq6pceNQgJnWQwGBnBJwg30Cy4W7WJcYhTua+YH44mnblsyPG7
Y4BklQvnyTSTjena6kzx3o+Y1e3GdQM4IH69mdDRbTvZiexUQoXU1oj+2tUz9iKAQyxHRr0lgXtl
b4WZXQK9QZE/TL1PyVmszHrD4psZHyWl9ilYtbwlkJDrfYzBYmbRG5pS72pSlja13t4QNwRJw0Jn
YrETRnG6CXRQttZbn5j1j9J7IFNvhCKz7TchGwM2Pw5lkvN5sdv7woK5Jq2x3ddL8lY3sD+cyGAN
bNUHWi9pzSzNu2xhMd6eW1RcNfgX8nukNLC9hoaHazdgTdMloIAymrYMPvis2x7DML6zIsAlznwZ
C+msfav6KurXse947FQY2MnKhOsZrDtZZNayVNESmR05Lh1w8h6Fj57AWmO9ZNGnmYsnNU884fNm
VRqIDETDV9gun8rK+VEnTCgYyg+drIOrqjp2DRWTjYpwb/XOPVXt0W4wRMIyJDRvhYK2MgfGD5qk
U85zIb5LFtYOV9LKbchfG4vBuzBmT4sxxyu/iB8Me8hOiwuEvh7Co1gYgticP84q7tDBwnmjWeyF
xOGtUgIHfY7Jsz1WRCQuRqmYK+CuFfHyXEeJewQ+lg1Lxn6YdZxIm5MHNXwF0ICZSRbvQVIconrZ
qbpSwCQMj7zo0Ro5k/QtF77Vih348OE4+0v5bKNDBO4IO051CDZZgTPJbMVjAdzMuy749Z+gyQcA
7SDEOS/lr6hwRs8VFcrdrjUyl+PbUh3a+qfTimCTx+rJnH3q+aicHS8JMKmOuw+tPxzt5zYmwOo9
pmSfQzdCeFrSW6uYHvqKj22Eexsp8C5sANHnJLBLiRWb7XrgV94tDQfHtkz6V1Y6o/dsJcaW++Sz
7/R3c5E+KH6jAI5yaxy20uu3YmDvyaMHYGbJm5H5yy1gB58ZLVQ/Zo9cuS3BvRm65BR6Uk4bAox5
/n5zvPcpV2q6cB1RrbfFMET1pFXQ6df/LFt1NOLyOfW8FwNnx6o282c+LmdUzLOZdQ+DbvelmdWn
dbVui8uf4zP5T1jsv5dt8zWb9XtHwr5zFzAtHZ0HBgFsHif1pl7KmyHkmg7tGbqSdDZdVQbrBIg8
dywTCtlkepsk71awgGhiQIOIKHKC5hqLvZ0lLzg/rqkI6UmvDuiM55FTGhcZ+hwxgQTgKinjSeJA
979VH5ysmTww5cGRVjtm2nuxx9/2RvcYBvKqJsF/mfD89NJLgbS8IrOGxjLyVobLS1HSWKgEd4gi
tI8CHlzZXcRk86nWs1qhpzaf8U3qOc5YQlbfRJ6DnptUSaQ+1lPfrOc/mhGPAU121E72BEcIxZ8y
8c5GHwAu1oaEMbIM/Q9s3TeEum9i59DradPUc6ejB1A9ibpz8kCir9zWekp19Lxa6sk1tMJbT8+y
gqF2aVjTRJtkcfIDsTHFveK71lPwoOfhSE/Gvp6RR9vZTmwQ9z4lhOHsZRd+Nc8pWphlEOqdsdYd
AwOiF7O3lXx4hhLkhuU1s1EqCJhtBu3O67VPL8awlzstnrzQHFYuZj5SIsnGaIPbApsfTxe819r5
52EBLLQX0PCym0q7A23tE1y0Y5DKhkcLC6GrvYTYAP21hb0wwGboar8hzlCW9MUuZzZ+njoICxMB
Jishp2QU+BVt7VyctYVRexk7DEKhdjea2ueYzjgeW6yPHhbIGSukpT2RkXZHztonOWKYrGcb56T2
UNqYKW3tqpzUHG0qSbsvTmDIKNp9WWPDhJtnHkyMmWlG58AC+yEuxZujkpe6Vvo4YB5zTJ3xiM/T
LaJkPwWMbESZpkPnxGesX+VDWRg9jZ+UYoG6uggso7n2jtraRcoV7jS4SvOOYlBcphl2U26rBQgi
pqMSK6qlPamTdqem2qcqTfB882es/auZdrLCnVs2HebWXptg8boGmF7NRCA5zN570nPWmavPxfFf
i3o0sK0vlLM6Dfr3uCv42JWVeR/0zmPQKX7rFbNqSu3YHe7apyDJjX2JN7cO6u/WPhq9SO/dUNqH
uSdhmM6OeYE7wPcznEvRZTGPCyqtZc/HqG8UE07LvJySjTMHPJA0s4iLK2u0mwoxvWmMc6OUgZrs
JZwTMJ5VrZ3CE52Ka0OVSBFArOOQFWyWTm7KZTE4RmUvrd8bK9PFBFhGr+HcZ4d5VjcslH6olKdE
YVfcan0+9aXTzaiB45s5D8XWsoR105UtskLpHp2o9YnO869x/DV5VTzTTntYOCNfKlwax8I15SYz
iqcsE3tR2zbZKHgeGcA5Gq9ZDzRUtOcUW3KHdUjYeZRCGewvSj+YtlmhoG9IWe4xA7/EIasxIav7
kUlyXbJtxESS3bkGYYRadu0pHOP0YTKylv4PYmwkGWKrVXc1DtBTtCz3jJPUknNH2UQycvbR1BjU
jUh2obU0thHOA+5d4goQLkUGdcqNE2NCacMqueMu5RczWOWyvLWbabjWbnvMRnZwOYaXwH/3TEwr
MA2z89RXYN8MFG1ke2PtoF3YDscyOaXVJexGnukbZ06bzX9zFcf6mZswhbmVu/XIAm1HoAd3SSQM
XqmTbCojenXL9mfMCF/K/g28U7MBnHEJg1ZxtFQ0AnuEOXXXD4fAPZrOJivFT2+ZIRUlpEwwJRgn
o8/ko9ksPNOCxtnUMglXSGcAT8Hsrpawvq0nJ9k5Y9aQUWteZ+oATa6/PEywu3gXozc3xDcq7G14
dwuLPTAQtvil7sbbGQRKEFX2ts5Iivh5HWLUBvhYeTThBabAvBqdGxF9OkW+j/11C2bLLLmYivDq
jZDXSJgws8vlNC9UmEbOR9/hQ4c3w/WCMwl2OS2K44CdpmdBjcVx2xp1x63FP0DwdVjyFM9BNz25
7nKvsuWlFaflKLvpM69YfSWp1VHS+5QH7M+RRZvW4pkw3RlDAHCkD7kWJu/aj2JjC+8jsr+WSvI7
nFGPgii/5U0hc9OzkTB4SK4yxOfNbMfHli+YU5offWwRkF1gvEWf0n3mAwJNx4CX2rm0JgUq2kwg
CNlub2w5fTQBm544ruaNb5GP6/qXLOqPxsAJJzc4jorR7hDzeXli07EmTML0vlTDKsZx/kNh9rc5
jTC2Ueo6ZyVOxwA5C5HghIH8bPJtA/bv2OZZuOf07LQlDmdh7pOyP0pcFKzu81vTd286rRvyHKQL
OsOe47g/55aM2bwQNW0g44Ae6+aDGSQzU9WD78dfAfZP9lbm1UurT3wHTymbQFJ0Of4NXiGhOYeX
KfeB2S0nAGRX0PFDYAz7KW2vdelTLaSqswj7a2o5vN8NqdIsh4gcW4CR+/578kqYe8GbxL8Dk0Tc
4AhnIM+YtzJv/pa/wLtjQQGNwUIaFHLXV58WnC5LiGUL3m47LS2oXqjmuwng67qfzmPYXJ2CWGkE
7zcm58mEZFxgDHebnK4gkzZkn2ok/9vMj15ujBCAhmhrxAT6PE4oVtqFVFvP24oyetse8m3SFI9j
btPI3fcXswCsalCm4/rYykZA0iDpfYflKgCU3rTNfcFamp3Bv5dRf7eMYj/zz5dRpz/9R7sYt5+U
IPcFDPQShSX9L7ZTfJO/bKfM34SluMkKjdohc4lu9zfvpctlh95o+dpN6fInf91Oqd9cBEVTOQ5U
LvZU7JT+gH8p4AzkLiTBo391O8UG6v/eTvHd2ICRY3J8BNH/vJ3yWqvLoWZNhBr8a+8b4GAXYpV5
Ib9TwUJqST+ikPbYqmK9ZIbJc15XL93AU2QB2pMc48LmVMOHcNPwQ6+TAUYUyKVmNfSJuiqpzllg
hCcrQfD3R4c0yWSdtdegsZN433DaSqMUIg9dCP3S1Rtl5T9ZtqIcthqO43HujBOoi2OcEw3oyn1Q
sLZI/OywlEZz6XtGFa+s8f1llEOQBloTzvqMnprCfY3t4KFH0sGo/ZpD9z44dvqctoCasVG8utxG
SbTYL8JIMOAHyl7bTVJsRZUDcuzyE2mrV8/l4NNO/EIW9ZJwiReN2obOxKTaAFTojH0fTtF2NMEI
hBVn5DwDyNi1JO4LtSXOO196bFWrAW1gb+t1DHjS7uQmEsGvhRDJ+JfkyQtd4LTKmuKub5tNoYMp
lcKY3YJjJvw6eRvpxc9NM72OfRyT8QISIOzopxN9saoKKWs3zqbq7kJAEsRxvq0i+Qq95bVnp75J
RXVf1/idLOlfxwxa9fQjiO/ZmQnSKhEdmc0BEeI9CtnBKbyntMgbxKQw/AzEYNG7BrmaZqaEJaE7
OJJGsAZbcbaKCteUv/TXiiRI4mvbYdiiSIF8rSJzj5pen9MAUFtqygfqND6cscnPKKdvKRLIoUvg
WGK2IZ6LqUV7SDKkJA/4BXLJW7aojzJliCOT04cNyqWRvduyeOraFnhCEa6gqOFNhH7JCiG4OBMh
ZNuhq97ittinjPvafBMF1TGJcvwvUt0k3rebx7czuIygaN2r3zoPPhianRK5TsvEvxeD05yBcF5E
H29LibxKkct9r84gxta2b1wclEAJnIrNS3Qry/ImquQNIMtqxx2ATHV3iByQHJ7csa+FGRBIpLOC
UkZsJmCoeAz4Kcs7L+i+klCmWnh9Dsqg2hnxNAKeb9mf4SUCRmBnt3Vp2YgNnrce/ei+lEIe5wAW
bxGG5a4rqq2ZhVCWo/JtmGL3nJr+JcAhSc6aGUFUO8eyH1VUsTzlkBBKrLNFTSUH8JEHT8FvNly7
37Qypzgy6a55N0EZTZcZocPiKRlybhPZzmM8vjpRp6BnRxwjEYBSRdDByyVrgZRKyuTLkG92WNU3
dkasMK45TbCUH2kzoJC6gG6rr8yvuMj4dVboKpBn8KdJ64EjE20TwDp7ovqbLMs2Xcq5Mh4Df5cy
fLHZGX5UuuDD0VUfLp0fFt0fHh0giS4DMUKqI13egby6Yg00tqPuDvEoEaEvJNoGbp2vc5lRdG3h
dbNT64V874P1lk9FThTPv2tmedfHRB1d82USaXosA/8ptnBM1279WRXDgXeEFupYvcdlhNMCSrvK
X7CNSr4EOmmtbMadPtuD8oBYv5zjLCWfbddvVdW95mhVcwcRbNzSEnGyGmvbau+0ACKYqrHeuSz4
K10aa4n2Cc9d+djn4FS7xjuZmXo2DH/bw352f53yp+L3KEpuWs6JCxYiQHs054SLb6B25ezHiJ1s
JgaivSFdf8P/Gn6EKRnv88w9A4lT/KAYJYrRe+d+gwMkAfkCzPdww4ePRXYZfuQ1BsS8n1kxxm8y
7WBliM7YxJToMOPmXn1iHE9XE74/TujRGnsVHlh/4AZf3E4NcblRe+pzzPXs/uqNwG6fyehmGdQP
4H3ZftaOfHg1/S4iJ3SgXgbFVdg3iXbwK6z8/jzuLHWoCSxSfY2jn3DJmiTAI3azNzFzd6gz1mhd
Pu5i/HhYDO0fPcFKhXFqnrBMjNpK1bGaXbCaZpC2A3yr+5KtyQp6UbWdtBcrPHV/tmZxzDYxa3lS
buEOkvPBxeVGevQDnp35pNCQqinLwfQV/XJ/YQNT2g9m9C++eyq0S8xtWEmX2jlGW0KwaeL3RHvK
OLT/UNplBl33YcR25pUPFiY0aK1YU7UvbcSg1gzQxyc5/G5mHq5goxq2Inag5AV5uLXEJAFrx/ex
3aiDSyFR7I2fuFtOvfbFFdogp51y3GU1hhms7wwduxz9Z1dSYuhqh53UXrtJu+5S7HclNrxc+/Fy
TotW2TzP2qkXVnj2Iu3eQ83YlfperLSBNitH4CjtEGw6NwF3jf9PaCcg7zYVFdod2GmbIHbBBdtg
g32w59Huaj8huarfpRfyycZq6Kbc6qPWex2seLl77Wq32k8Cn6nJ6iTVdsUa36LMj+GEjbF0JARK
796BPmyVcX3T43j0tPUxY1ZbRSGU74pDeGOFrW7G2vpF+lKbTbyptYly0HZKQxsredWwW/BaMn9a
Rx/3ZVMO/Q1Oc6IRvdwI34D14bOdSOX0qbR9kxvk3agNnSPOzhiHZ66tni1z06ZTwArEeBOYfnct
tP6R+sdliXd03O4L5BGpdZK6YyflIZ0IraEwE2vnLrpKpBWWIL0IrbiYkVEf3c4FCtUYB5EMCA5a
oWm1VuMIUpCe1m9C7DTZhJ6jlR0TiSdP40/Hrs+xx1XbISjsDGo8gGF88eGp7iatFBGK/VFp7ajV
KlKFnBRqXcnRClON1CS05mRq9SlBhrK1HpUhTHUIVJVWqrBRszFAvKKavn4QyFmu1rVqrXBh8kSm
0KpXr/UvDCVnVaOYsMfncLB8NkhlIB/2fNf8PUJEa+eRco3m1lejfClmmfOIUDpvCbUGCc7WWtyo
Vbl8fOm1SmdrvY7cTMKJg/3nrNU89zVD2iu0xmeRZV6NWvdLtQJYIAUWkT/tiaGm27Zo2capAAxL
7u3qSJbcK9gXxjMH2ITDTaOVxk5rjr5WHwfo+ZVUFKGpTY08mWqdckCwRHlipa41zAgxs9KqJiFs
4z7QSifX6j0gZm7SWgV1MkGsvWFJ11Vg9e1DLCnoUMt4UWb6MTL6dazaKR6Z1K5I+jv+HufoFyQn
85pGmCQUn03ac8htIKmaLA7nXN0rTGtycUBNWvjzffGRVi5Td0A6BzRtRxC7DZZjN0dYEayKjOfy
0xYJQp0/HElN7Ynrk3o3DCShUKzDuPkKK85YEbVDYngvR5wgrTfsaWqeDxlkNFKb9Ea47bXt5K1v
hTyXQvPZLkk/iay9a4O62RlTDoU+4LkdWbceEjMKNWRZux6OCQu9vkBY5sLBDB8534S9OAOFzZPd
JS/KgkFSEMhe19y6yTi1zsmKW5YKO/PTLIOf3Mtqag76z6md3Jv2hlUJRIDk2XHY/JAIyrKgfZmM
mh6GWxMuwEYRKFqpJWKXTC51nS/8u1ZhUDR4o3toI6mgrVdhYnGG4lROLqTf2bmGtvmZQdtdxT7Z
f4+Ar9mogAq33wt+BEaM6TFR8tMXzTmZA2of/Mqi5Ky7hAL33GJcFojH47K03KYZc8rCveZ90d60
Sq2rxRCXdiAKZduXXxPmf/85/Y/wG4wa9sqyaH95DH6W4FxiPE7/8H//5/+/bWP/Twfvy3e7VM2f
/td/Mu7+xQDCF/7NuWu5oHOxJAjhKQ+n7V9HbPUbwRKwHyYuXHrETP7kjxHb4Ut8j9ihC73r7527
7m+KydvHAiI9jTr81xKOv8rZ//ym6q2Cwn0ilaRijMAAdk1b/oMBpM6noOxyoIFLki901jG54E1n
NbQy6pGVbgOfprOqkvQYU2SSlJ9svYlY+czZye+ERhyE2yoAeTWhANg3kcmNY+5negeyzxHeBWEq
7s1N7F1lTE1k0n6xSnyowUdzMJy+G+lciBsifVTBTcoSzu+Zr33DRC007npnoU997D8zN/+cLIXt
yiQrFrXB773xmupCBzIY1dpskYIA98vibrHUPpizq2mFl0ao+6jKsVbczAkjM5JrQIHYWv8EnvU0
8I/Cj/izwdlN9LJHgKbWw8Zh7luzWM8AP3U/Re5+VEF+6bo31SOrhKDt135IFsu0icxbJ/3TkAun
p6sHbJZ1L79eQjeQ3+ARfuMg0W6GgFc1WS/CBG2tK+C7xY13bh1Dci4j/FpFsxlMiacgdFepzPI1
lT2r1q8YmcOFfTSoosE30KqTO1kwe8Qzprw4H74Sz8D825HUbvx8PcHY8uxr5ox3E8yqgiaazVCH
70tKKiqNPQqNjKurv4Eyhu8i5X3F9AERXWVrlgZHgO470QTbZkaHboFAj7sl5a3tHG45UYtAppLo
keNewizGdPM8tdmXhW0z6y8oXcFSnXJfvevfG5PVo1BejXaBRCyr1TSKFRBn4CKluVPAMlZjK390
6iUKa07/AwVqJv5KfyTV7g4nMfLimwWVp6yXn7KOIfWlwYXxmFM/syAaH50jlULdrbXR+QNn45mh
4Ec+L1g22onam/zOBqbcdBEf3dTjEFU8RXIhcoefCO92gwSP42AV9d23h9o3nkehUOy9kCeJZd0l
WXen6DbaVpb1IyiXc+1adHfKAsNSRoiiTc5+Vn7OSsvfky6PozcBJMzKyZ33xuChRxp0VWI4Winy
u6um9HlTg9WykCUaagOHhzFz0tV9KE6L59K1g/EQZqG15y95MnoX3IymFtiaX+Ao4G8moy6maRT6
IcGG0Yp5ExbVvcByDjRF79yLZOMDR2g5vius1gnyJmkvkdBr8lgNznunuQq1Jiwgo17qGOYCyTFo
ij5MwoysUW/WW2OWNT8hFX+GpjYs4BsK9V2lPZcZyLMcvAMOxx+W5j0suC+gCiB6mSUgLon70QYP
ITQnogIYQR5pWlWjs6yjmiKZiQXFpgQw0WjSxGTDnAiH6ZJnLK9SzaOANGnfMkbBqFjK+56PVAy8
IgdiMQOzEJpqYTXJrYqM6soxQ7Dajz+UZmCAv1sOvuZiDJqQMeewMmSavHejBM6CAFyC0xg1VyNM
rRVLBHGqU+M2Ar0B8btGq2Ueg8kRMBeFHpodp9H4gGb4VAYjAUzhnhxtnzS1kdJ0tBmn3QocluHM
IRnnprWqcV/G2oZp4ccU2phJcjbBFlZBItC2zV4bOA2cnBXikqutnaE/Y0shPq1Nn+xdkb8LbAwp
YYRhavfpEvFSGlnpwjFzR+MsY6S2kvbCABFv9KQrsJmmDNzEPzk+dsphQh1N6Js/J50nkGZ2Dezi
9xQj4Cko4+d4qmeOoNVpAFGxofvhIcgy5tgo2y1mRKhwibbuQifRCDJzDQTrmc89YqR8y3AxQEAt
wUXl88HydcWbJfaZndLyYp47ZW2SILpz8MCICuFDuI8DZYt+Qc2k7d5bPifeMEkFNL1q7RqsYgPF
yU7hMSmmI9aRc1UmFnA876KQBa2ZgTwf7e8+W47lePY6ePt5xzA1C4KYQfYzDQh1h3TpDpHc9F7/
OA7huxvAb7I9MP5R5Z6JJgjy6fFWWKhdruof8dt/4zzbZZFLcAMPg8LLDqs+X/i18hRfWKumLGem
kGw5YQslovFMKvMsJXwKH2Vyz6KpFlaHbZ//elZNuQ9binO49VTgL7tbFsHhjk/z48RzjRysu7Ik
GTnwhCa5CXVfetOXVY7zth7F3s2GR3Nipdd8ijg7ovQ9WOMI2N05TLVdHtQps1Symus632Z2fHZl
OhzScD/MJca+hSHemX/0MhFbQd3XytI4PQcqZSSAa5B7I2SwLPI0Swtd2YLKUnflk4pYmISp42NQ
xEBWmAyQGsLCb5xPK4+cOMKPlYxXqfmoYIv4TGtmago8tdYU1VTzVD1YdbeLZqwmmrbaa+7qqAms
vcCP1wbOmWASVVVIZwO41kZzW8lidntPs1yxrpwp3Mt2HULENu6JqzZusPZQBk8Fa2Non95aWeWX
vcAawOR2kbOZcsw1cI20SNzzxEUENYT1Z0F0OhDeydbgWXxUxN9Ezh+UEafnmpZnMDbs25D1DdNb
4BWzpjag4KDKwrd1W5O7GsTbBPTtNFjJXZdUR2NyP/KheeIZubP8fa6Cx1qzcxsgugEw3URTdfuO
fRsmPH1kWg6jZu8mOfp7H4jlWlGOVLMb47OOtApfYB1pem8CxnfSZQpjfy90uYIR4p5iJ70y9ZZ8
poBh1FUMiy5lWGhnkLQ0ZCDBViqmuKEPoLMWdDk0dDoYEYADk30M8xnnqGZ4HbvghZtauA1GxkQu
xkxXRJhURbTy29fVEWXrHTJdJiFc98TqHWvUlL/njFE33O/xTjbflSQxG+lSCtO+X3RJBR0CJkGD
alfpAgt25kDm6LTo6bYguRLfT7ruooMdisi/G3URBlx1hFaU2cZrVoRuCG9h2op1fUaqyx86T7Kt
R8GYdMlG9ovDqYs36pprt7Mo4yB+ne07XdAx66qOTpd2/HuC+cO9jm73zwXD2z/977D50398/Rca
IV/3h4Nd2DjYPQsnmCccRpu/aISQEB0T8dCSrv0XIfCvA4z3m+U4lgTWLlxTckv5QyNEPvRxvLtg
XZhjLAKL/4KDXQryjf/AO3SVcqG+Wz4SlP9rwPm76KEAsDnAUJnXYZKVx5YeTScC3OHhlWXp8QYz
VhtoZ5y0S4xKpGgjdwLawt3ZYeYP8zdT2VxHHR28g9XfT7E4t9qkaxiT9nP2uofiwRP1XaZz3hvT
abg1ZNZXUnEY7h3O9l7P3YSDIjFxk7g4z3SU7ylX7O3IkteIbjtUd4jU+4SwOQVjxh2u2UPemfZ2
BPBJAR5XWkZIvSGs7qr4PIctcS9/XLVG8BE6mY+HCsFrssi6Q3kBFmXeuVZxSNA7NknjPOSL9vNO
GBvDQp6ZWFh19+OHO9TTgbd2WYUenp+eqH2pM/deMk70Y5LD5z7JTTDcg8HNoLSzwORsSQJb5/dt
neRPf2X6J9L9SbKxddpf6dy/YXJwiUe0t4DRZU14bB/NLOxH5pMwDD8KQpRh/55U8ATwAIMHS62H
BdQAqbZNpdkDroRCQBzS3DXODZrGe+2woHdSoN8+7R9NZ+PCVsUC5Nee15UmHBDThLelqQcjiFae
rXExQu4Gi4Cq88LBDFRqz5O27IILPSwW9J3siVzpIbLKD3xJ5W5mIU1QWqI2eiymQTHMmsnQVlm8
7UtL0wCaDcFGSPcgYw5uELSHkL+JUxtWVdF3XyYB0535CGtCagxErYEQiUZDFDAiUg2L6GPnNdL4
CHv+EhzNLagSDnQJoFXsSsFNDBo8wWgscWAAo2ihUozQKUpTnmONq5g1uMIr1c2kURaLeOjDHt47
jAvOIq8urtN9ZTNoGJ6Hv3ZmGM/LeRXG9MINTXFxBLa35LOHoZHC0kjzkJYonq6glmbkUnA5lXoa
lfvA0oyvnQhYCn/GWz8H5c7FUzmNxQ1VTDzt7afGjaB9Fc0IAgfv4tjW0z4xlmhdDyz/+si4SpuH
zlDwvHNdYzf47LbkkEPzTuVn3yK+5AsM9Tj4DG1WfoyQ0yEXzWGwxLAOxCwZ3zC32vmbz9LTwOe2
GZZX4Xuc88LG0ivigwO/E9kPOHU9sYytsFsTQcbxb30uLYbExXK/086dVsKgGDSe1KdwGzxUfn+f
sWNbUTLDvqzOyO4u6ZcXTc8V0cIwF4zaavF5WgPT4IC9nvzm0CQ0PMuuek+x2q1cN/S3buwzmvbI
Dm01USVVmxinxl3nqB5gXL41uYSnLN6E06mrJh6GqQNv0672CwTM1aJYieYzMgexXrA44SFuo6/U
jo091QbXJk++a1ThU9CAVsLHRZyQ7nDHpGZhrghGhsZtkjfhupjDCv929ByqylrJwfZ2fSW28+w8
zC6NlEmT84imazOIdOd3giPeKr2P1GzpDA8kXYjMShy305tIIOnGI/2NNSYF7GJrx8kpOqcIHm9F
RHsmfAvHQ50pkM5D+hEjM6+oJnAwrjIQLBSVVr+6Cqo3whj1BvLiqrTZ3IN9hB/ZdD+1QL9jiewD
G2qf40DAHDcxMi8OD/t+mOC+09/LJ6ujLQsh9Bzid8hxKM1Fx8CC/gHVuaZmEzOjkTJwIgLxo5iP
nmyYkRC+vJplPsuWxuifvCjctH2Q7+KeE1IUO/DoCsqHptoVhwDHNp863H2whvbkHdZQ9Ej3VJMD
JhXoEE8C4kBGtvI5pO2mnv1Di8IOPx2giDWw7jDITZemexGV813BVNHCKiwI+JpJXDx6IVp6bXkf
Q1ZaK09iA63oBHXrpluns5uu51C9t+g4o1c+DVlwJ+F7r4Z032hTfoc73/9l0y/VE6yTkJgfPv2M
UtIAJAZLqE5b/E28/hmef0Ni/k9IAViz+ziPEfEHfq2tDgrEJAb88TJE68q3ph3k3ifH6QOWz2CD
GoIG4IIYvmRHOyvyfKGPYznJBBGtZjbXOJeJLNTeNadKTBBkcHSkodPhBl/HHCzyDpMOPsQ6AkHS
YZfTTbHitUA/7I8EsDxeM8EJ0Ik7mi4PFYmKSkcriPSOUPrakzeRkZlGrKyd2lc6kJGTzACwb98E
ZDVKHdog+nusSXEUtn9K2shnZQ/PRwc9Jh35CMl+/B/2zmS5buzM1q9S4XFBgR4bA1fEPX3DnhS7
CeKwEfq+x1vcR6ihX6GmGfe97rcpKZOUMmWn6YEqwnZFhTMlUYcgsLH3+tf61vQSApFxkJFciCcD
IoKkyCgjI9jRryqNFjCrcoaZIYMlLR6ENYL8XJmy5KicwsdJxlAKGUhpZTSllSGVxjzDWitnLnKo
U6Dk1DLSopFtKWTIxde0hzaJrtRQYDZFVdIyrEiKx3dGQoY6tIP8eGoAj3tKRvLdm1BGashoBjJi
M3ogbmIDjA2vKWvbyShOWt4wGHvqZETHIKvTttmekcJpQ4ankWEejVQPFR7UqzEq/Peu9wW8QaDR
/aFsP/vlvx9rZR/WmOReb3xd7csf/W3fS8LSdlW8+OyR7N+Ee/EBxZ695m9Yja/bXgcyoc02Ga3j
BQ2OYe2rNc76wPGN3bPuIAMJi33qn9j28jd9t+1l7+0AFbcRq3VLpUHpdXCz8EqzUiwaoMdCU9Zx
XDYspqAyQj+8D3vpVEeyMBiwjfUDe3FtZ3uc0Rul3/Aid3Z5mQYblro7MZ1XuH2Pegi+uUms0pBT
Pc9JeTHH2V0y9RsRxM9J0zMPHemjG9uDk6QQI+zRWhiwndLhWTjSspwTxI+bQ+oVyoIr9MnT8hOu
LG7lfNy6phsusCasVckSdnwf7MOAT7Ww1LvJfkyMyFtSNLM2PIuhmMvLT7H8xZjtVU/gA+GJRo5x
IzyoO62ol0XJtNEdHZ4pmzZDtcbnlYQrA+LbXLMCC82YtFrUONtBOFvedR3Zc4y/sWgXWou/ZpI4
ch+n2GwgkGi0LLHkU24MG3/WVMqQlaXCvCaT6Psi5E06AfsQEMAQ5+fN2D9klfGJ9l8wdVXwkQPB
LRDzlt2bpiSPlHsrM+ZBtG0QKB09mnrY0alKunObtW5RHmETF1p0LkqMRrIB+Cpqa29fo/B/DBX3
jAPvFcgvWk+HEmh2y/o1GPdofShaPckRCHdLwiwOGibvzarBusPadOS2HbHFIGhnpj7uBwK6i2a4
CTPRURnhYoEJnpmSsKc87XLGD15He4xnoBHpbOf5iRqLobY+FmacHFVdyalmVcdnevsQDdUTOzcy
/yG2CBNfExMjuGkOpe+j3R3H5p2uAmvR0mpXqPC6lIGMWYLU5Vt9v4ybejbQSLFixb1Jcp86zgGs
5SgaZ8WQE2BLU0LMbefF0D8IkZzlFBf3KXqtV7ARYM+K+6gEIOY229EEfCgYkDBtb+f0BFGwaoF8
7ZOCqq1mVWn5wmuo/h5629tDZqD32dhXNjc1aSQMewO/yfS3lMuMnBo3egSV132weo+3qJW2/BjM
Y5yt6cr1UkrS48SeW4iHi6S6bYw0P+pJf41YPRF06fEo20sCkxDv04+NmbJB1dLo6OUfZdRkToei
twyM/GrMkad16TBNEmVZSnOgXxrWqp3GK0+RrxcvyndjuusjLBVppJHONK0Z/g3+T4+d9rwuwlM4
qo+Ip9CJdWNa60pOh0qObrzqK6zfwnJiGH2bdgqUa7er6La2oD+AcDb3PdJjL01qw1SuaaSXQSBy
ev0ogoUhIJ0w9t1AbHEJ+lnVUpmmcT92xSEcneICU0FxwSEV34tWnzuNQN5008ekKqbVZMP7iLwI
qBke2KEBwpxETGcUjyYBD0RgSf/kxgpVngz1qK9o5KUhSJ/DG+cIKnhgRFYy+ecul3+ktZGfS0q4
SJPnKqh33rH6SEeaCvwAebtbC9K32iCa02IMT0II/hiFaCgq4hBLfrJS6oQgTBYH+8ILkwd8rDTH
FBDhKChSISdW3ian9AzuOOknpeNMqfFNmuekzcWSrdtOMJhHpUWp0pp91KTLusOJksgpvibn+VkJ
dBNbh86GiH+nRicjw386wutrcresj97x2H/Uw56l6cSNHPvITYdDI10Eluc/FU+ArKW/INYic1c6
xE9z6T5AffFnwByuXWlMkA6FAasC9DbKARpO5Ebhzx1v7LaGdDY4WBwYLp+QFKbBRho8uqFaMUE6
nQodxAoGCSGdEpwiccukzTmnF9bMgi7Nglz2FPUcoe2FHY13GugZLwyWptk8sV1G3Y9l27lRziPM
Go7bbZlfkJ6cHkvp5hhqPkxP0+d2kF4PRnQtz+Pg4jOMDmpt4wjhzp+zgVyVqXsWv7hGPPiwMegX
4pkH3axk6woTrDFNrW3k96eW9J9AzsQ/wquDBepelR6VCLNKY2xc6V3xa7pQJkHOJ1CLdRXre0PG
/3nNsNYVqOHMRgjENPqmL8Qm1gf9vIHAFni5Rq8z81rAn3PebxBVQXLNKjtfVqPg6zIO3owSShBC
J1AlpiCHV5BIcIGQCAMwBWtOfM4RVqI7lNo5ExD6hYM1ZsTk0qTUbtYqHUDtoDtR6XSbMdk+9zOw
CWr0oEuMglMifyTgvXXmXStLhps8UkqY1G0ZejJf4k949jQZiPJkNGqUISldxqVcGZxS3DvnJUmV
9tuKZJUpI1Y9WStPhq5g/jQyhGXJOFYpg1mdjGjluXoeytBWK+NbKApEPGSky20gimh2R35LBr5C
kl+QeoJdJMNgarCoe/apWqNUq97So4swTmq2DtxTQRKd5v1gLPygj3nHFmeRjJyFZM+w8+XrVMbR
fGEOS2pcnfMiS4+qgai1J3PjiluuRdhaJxarC24kLIQqbzQAdeM6sIiSIyIuShmJgwzoHE9MFTtX
I7nEscSecoBCqktscLC3BR6AtvZ0zj/ynEXurpABPJ/urUUuQ3lCxvNohXvgHH0UyOAeE4AbylLu
BRDOmYtSVMiQX9dCyGlcOr3Aic6N0KKhI83OE6+Jj0x1AtMlA4OGR1zXUgJl3xbBchQpOT4Klo7x
0MKL4lEhKVaw3KE6NTm+AODo8bxqPQAYqXEcRrSSiK4lwBjQ4OvIUKPfEW9sjG1F2rEg9eipnrc2
wuQqGk6Tm1BGI5WGkKRe6JecpFDemcEqHVVj1WkuY5UErgGdkrQcWJ5l8DKO7LsBWWyu1tM9Sdtb
bOdiWwzGMkuiy44VembVNJi4pC1njVtxz1TMx/SJ2JVXIlu5sv2kL8zjSvahpLj75sxjqDgrTCLl
QYvUFB0KxngBmWRhMHGE54HHqRjOezcy503uIg1pyPxmCqXJ5qcwyAmPGifHPWDjuRcW1UpkyV0V
57d24GtndrFrFO1TAehwT2sS7kTsUREiWX3ZOWp1l5uHPtDXjWZOK5yLt1SGHBEjdfrBWVuVf+QG
speg/GTW3Yp2zScKYlahorNP6tmHBMWnonROoor2vHFKeAcOVCyz3kz0DF82PVlpaBVrPVUx3KrF
vJGIxwScWpMu1JokbjFtsiY4H/zwVslTjxUgG6SZAg/8WJ92KCqcHJ58tWWVqNuco6IMd7nxU9Gp
2sYJ9GhR4Q7H1BBITJUmVplu7oKqIJLR6SSm6OGpApACYcnbXM/84lgEnctg2VrqBhxUhSLLdW4s
W6vVFzEff14GXTzvjCpZFt0Cq/6EoBKy5BAoTnOuHrLApIincpyCI96f+Obw4OiNcpYyucOsTEg9
b5xZQBc3ga+LfKQiJ0R1C2/CEsB+0jLZ9BPzeQpWGRHsuRp7J4D8hrnaIAla+zrN1qmFw9kADe0/
2kZFuDTghZfWgP0VbzGOGoV94CLdlLApW+ze2ap0Vs48oV9mlrQ/sJhJh3XFCNNttQ0NDwCVO14g
akCoBCD3miQk8NPbegrXiqPftIV759+g1T4bTBZntt/PO5UNeJjZ95NSMS30x6VDnWlAm2hBDtiO
r4pEPw596ziOtCsbWFXeh9d6TmYAw2fRHFfVSc1Gl83kJonI3GXpc9+bp2GvPUBjxuzk3Pay43TI
62PU2ovanPtOAu4Zj7nojFu1Ctc4fe9xvndz+Jm9VSMuKI91RjWZ582KUnty+u7KLKNPKNflrOnE
vlLA14btU9ajaWkRDQupvZ788dERGG9pUJ9nktCNL4S8r7IPDJZs175jz3KuCuuuqMsNQuVjU5XR
zMqKB+Z7RW72vFWhIBMXJ2sOaY7a7tkYcEbwqvEsJRQ5y8B3z9hIYcKfM5L8WFLilCKiMgL1GYHY
3Y2W6Xe5TXgzE0a8jF3zeCrGC5OloSWwOqXFJzuBhRJFmLUbCjsHMBXrHBrGKtXcFYSU+ybqwM3i
P19oxO+t3MWgw1QYjSxpUIjLhxRMY1F2G93OLlJ3OFHYKc48OyHB7uX7lKDlnHfupxa6IvKOQ1VE
QSWLE2Qzxw13vKb+Xb48/hoRhIP0o4kfrRfZ74/8Xv7gr9IHRkXLceGC0mTGkO7XkZ/7wdZV6pRN
h0nc5+zfV+3D/iA0w2QaSJ2ZZdqyZu2r9mF/0MCTWq4BjgERxPhTtFGCQ99qH5ZhqZgVXYOZH1/y
m1ggRmhB/Uvaz7MpczmwldxxWLkJpN8bHuFroxhJH5H8rnSF5EHLoK9CUKX4k/xaj2lNlonEtBkO
HSOJ0NPKGaj8RY80L1TwzBm+pCnMyVKlYu3hv1u0SBhzj4yK7YhiD4r/aFAThmld7Cw7MgbszOEm
fYxldKRUGMNp4gHLnaxQJGE25OUTqYNllUGlU5M7nEucROLySJTmNuhGYw4fGxWdR556IyQFiCH+
xgyDjy2ryCwl/reC4p0sz1s9QpUfXNkHplFBhXWv64Yrv0Wd4K3PGmCwlo/6eZkoJ0PkMjiTCeJK
CcHVlHSnsccWYTXMp0y5QV1cZ8gHPqgvod92+pGhtdAHHOpzBufRE060apptnzkbBTv5jIMktsEU
F1+Ui2d3IhGmW0+tUh+HTVcyPaxPpnan6Bgh8JkSnVCpFFW6k6KRQEOP6Z6iY9wbw4HGG7FnSKyv
KwsVHiskSKjqkKbGljD0k/C67DLV209l8ziaIe6QRHZa1aF5HtbXuJS1CyN3ZNHvrW2F+aZQE7p+
onYToiSF6eTu4TSBDMS1SrFygxY7gsubAMpD8ltNSlvvHMeD9mw92QUYE2ua9rSr7mswssTfo4va
U3gBkstjs7/MDPU69t0Nw7fiinRhRVTKVqJ1EeUZ9Jq5tmp1gCedGsEsDQm+N3pCiQLHm6zYMVm/
xIEWQoAC1OSQV6isj3UfoNZHwHvahqnA6D71LNtoyc3lUDEQzcIcS2tbhBt9qsnkqaU04ti7MaT+
oafjbaaQRT+aAm1hC9gIHIePqQV1F8JUlYXaa9VWt5Lj2LfNdSvSU9jAEFamDmyCnj8WVg2wP4h2
HTQUWpVDNhCS6V1xCPWbiearkpcFCs26b2hO6lJ/pZpOsySqV3/MGKKhDWTHbETGM1NTVkGfJnv2
vs+DNpBMqop24RB6mwWWf8jBI2xJg+TLvFc+qZ19olrZcFzQoZv1yZmJglinySXn0RM9bMsta/26
H8ih2j6D7VoUsKBqM2TnAghEEL5t27xc5OgLMT8RGa6bdaYIsMMQ2SW668kMryHTvKnM9SKIIHyQ
9DVl5jeW6V8lsiBD6LiKS4M7L5dNF8z7OYy1fnatEyFmgjEsXNiKy06/ExEnuoS4cV+yNWh7mwRy
7Zwr2Ogb7PSl9NU3GOwz6bQvsNyj8U2LQbrwM+YsgU38pDcvVGz6o/Tr81OkCQQLv9KIw4ClP5fe
fq39pEuvP2ovmhv2/1TmAJqgg1lE9I0Ux5KzGC0KWa9uA5thij8UtCOlavwwDcoOYwOJt0JZNpWN
L1HKIYEURnIUElVKJQ6aiYV2MkkRRZNyCqhYPMRqwNjXNaUrx7bXrQrbISRiFo9YoaU0Q1YJepyU
azop3GDYMqWQA8ALAooUdzz5RwJ2wU3tplSs8aPLhuC2UzMLfxDyUI5OJKRgZEvpSGNkkwRxcQGZ
j//npgdS1VQw1VO1FCOzHm7djdOnFjwYmggTWgRp3EKssqRsxeY/2/oj+T5cZVk/TishRa5Gyl0+
Jjkpf3EXwzDWV4Rjz+lKPs6bfmLC11ezKJgeKzQ0TYppIzSHEBQaqKa0gAzXw6ULva1ZOtlOj9mL
Yny+8vveWlVSqqukaGdwb01SxgvR85D4XdKNI7550NYfbab/R3RTVLOXf6yrbSulwRLlYuSezs1h
YWUuHD/3xpZi4lDjQh/oO5uDESYka+jHlRQfTSlDCsA6iJK8YcaNBVzL31pStNTbHmhUDIKhsTyd
GtuFGw8eQWelXXe0+Sb8ng4V1JdyqCeFUcA9c5CK6WqQoqkt5VP8CjMLPdWVwmonJVbAohtd9DZL
ZbboGpciT84js6D015by5NIiv4/qfILBrVKS7JfXmTWkbP46m5fEpKx0MI5VOaggsfhI4aAQXNHH
jEOQM9fSzpzVTRHMcQgSB5rEcxIroIfpgBvdkreYi22eD9wvcFcWq9F3XYIt9oPlxpdeVIiVrWKe
TUrigmJEHmJJmHfEjenGCXCIuwvdMK7NLIu3DY4ZDmH6sq/pp8lS9bwZsjs1iJbZ1LOGAlGfJ/HI
rVSDlXVFcG3aprYssuyQkN3uMciw52TqG2AfiIt00UbBTYF2ucxbtJPKMU89i3170KIMxwpva575
hRXipiFOfpPIccIwaQt9KspVTcE82ZwTp5b7/lFRQEEvJosqHy1a47skD9ARqUcrwMVHcee87Swq
ODEWl7gw/z3o+83e9sMu39kvf4t/+Vv9esinsT8VZGd+dbdpuNFMoasm/7V0BhZft7q6+sHU+Jds
Mz8HcL7uc50PusHWWGXMyBiPcd/rfS5xGs1Bq9XBYpDa+RMjPoeJ4DfONsvgKwnDMk2+lmYx1Xw9
4tNjQaJN0HVfVsWFPmJLGNq5IR8kiXhCI2O1qVTuGyo5hN08+dLT5DrEKALncdTo9PXg0szoTsEY
61nIZv5KoR82IFo969sBMWzw58ngd/O6ZtgAPm1TFj30ZllLO4wsGW19rEGcm9EZj/NJELy2K5pG
iaSzP45RiBkJWd6tP4XLMfV3YRGf62wTOQR3R1kO7iqMyHpzi88AUe+qxjM2SoJDXpFhe40XWSm6
HTO5YOnn+H5tJkttGm6ylJ0BnUEpwprnE6DoU4xtU80MwyNf3xwJI7xUJuPZdaKzAkhq7lXHflXd
mqKQmxx2ubHbXNANe4G8s7Cs6hT458gOO1m55P6Zg84pl83AiTTkt014YWa5BOwN8IPep/kg7is7
wTWXdLTVJsFDaLinjh/T/j2gWoZht+3icRnCfAoiWexqJs0CD1dJJVl1J70bfQdPzla3dVuy0HsN
Ik/VXNQ+OCiT0KDuF+CcweHVvIsJiV07KLcz8gXrPCDQbYzEdoIKgw7sr3lbXxDI6thpad4s1YYt
vawjxTpUCRRw4hGvzpSmYRWuKGtrQXzDU9lRCRstR5ubBmdECrByHtXH+HEK6IIeG5ZgmXgDRBOr
W2Y5yyLZkWkGXxF/M3aswgB+BK9tj+OOGktlC/IWzxHX0errG1dJabvC9Ex1yfnIVqWYogXDLaog
m+pI8aaL0WHz0wT6HM33MSedUApIbl6kwWQSx6UgVe6m9zqSslazwzKowlX8vJs3GVzOqhtWuVVz
2LKUdcbKOm/YqQqTOIkX53vTuwAjwNxj6oq1kjdzmk4IV+YhvQYp/KJJ3zoed+k03kLYRuwcdWVh
yitBp+VgDt6RY3NlU7+u59GYwGnUCTpEOa/5LcB7oMMCjCY9o1BjU0Ka2lUJ7/w48/KNMQY9INh7
k1MQm2X/WrSU2tBbxJi1TRfuICAh5jRPzQOjBSHejU+2X3P/QonS5pkeMDy1vOfYqKmXH+xLtxSI
y2QXvLtR5TOPhbLLlZCIRUff3jCQpnC14tKjd4fpyovNr8buupDD3MiOTrIgYRbiLKLCIB2ATjJp
zGR8K+D93TefXL1aspPmcQMUphTD3mrsBwbPzOoDCYSTnvFc42qKYQlk+QhieQVydYWg+JSqIplL
ln/RICGR1z9pBbnWTO2R9nlUNbO48m0GLzhnn4gEZltFr3fuEO6Z2d3raVvsKNVEOMLUj38luogx
ujGWto540jn9DDHH52C46qe9XvXLJA3PwBRTDEj3Uyk2fRvfIwJcZrF1SQCctaltAJrlN2EcHuWJ
9NK0vTJrDIseLvhTgqd04TOAmVl5wKBpignHD+FTWbvhrOcWZc678w1xljr9eerkDP7C/kSLFFIe
Jjc8u/ON56qn2UTiV2G211RkP+x0k/SUZliwThMLWg3CVsERuI0uysFQZH9os3HqCpOZT5FbWTDq
aBm4LJC1j0RGyNCCZjoONG639O4hWmD3lCChtt9qCY1yjnvlCEpiC7inSW0RIsvmZKS1C9+gSIi7
ow8MjiYW6DKVkm4VO/as0OJuYdgGI/XTCVPDCkxbMi9QYBXdpgEscZJNrg6IxZmxBNdp7xwPn0TT
1DyfY7rvGznlMU57v39E0uYAMCFP88ssNGy1x0aJOL/zqUiqTXy3dmXPhd2fjlXuzmo8/rsmUsOT
uCKs4Ee2ddMxp6tydUthR7+x7Y1fmp+IzZD5G6c7uOH5MXKtuwzS8dx0CUR1Assk7Ez8iE+W0lDD
Z5j9KgfPQ9SH2SPVkfNuiu1NPK200m/nWsL/HNI1Vo9ilYwGbZYplXsKkUwx7nK0h4hgIBGEeTru
23Q6M4uAfm3eKiTljp2qq/ZOpjxnRUitSd2wtS70C1cydkKctmHjn3T1Mx0jR6Fk8fhAeSR/gdip
ByMRPwiBclCFgsSYJo7bUWa+5KmA8lke4648paPuSumJmUkSkFxQJRkoBhEUaOmtCk1FtlCAHgmY
g2HqAiqEfyiZCwNzDfOzW7ML030CgijSrIs6tvGKDGO5b31bXftN8WCSM4olwShhdsPj254zxMQF
2NT7xOVZVCX5CPmd93QsbyKlzOdRFYUkumAl2UCTsGRjn1Tzu2YqNyY1h4Y6qks3PNPALfXuxjOY
2EkKE6nTs05ymQIJaBr8Jw1gE0L7bDC70yJntOARPzOCJ0ruHzVJeuprjx+X0t4kmg9psBLETJkJ
ufpUrSOSLXzz5cIGHuVrbHljcFJ2TZWnL8rzMiSpqgvUmBEPSi8pVAx/iLhIMhWy03KQrKopURgs
Uv2cexw0O0m0apW1hzFjmRPeogo9ccgr4t+2rlERJLQPuanrb8Y8STELpRdY9mWLIicATdK0CtO4
HlXOsbXtXqtNHqxhY35kJyY24XDTKmxJyklcwB+6cc9zYzgkktwVSYaXJmleDVivUfK9QkBfeZOc
qGV26Y8wOJjkn9HcNkmRY0LtgEL7yZHyRyaFEIgkB1tKI8XU4kLSDfCd/vCskXRk0fTXupRURimu
VBViex/WH2Nba5aalGA6tJg2LOs19aYF9ACEmiTHXAh441qVIk7LO5KtZLhLsvKgBuljJgWfVqF4
gpDOqaqO5ppWjeNJykOOFIoY24lFYdrHlhSRaE6ndwVZqZMC0yClJg/NieQDrEcSlvChgnCDnxLi
oEqLYGVXl34KW6tDv9JVZoYBilYlpS2oUbWUusixztwEfUYdx0sbe/nOfbbLNtnGyGS91Mt0v4JH
uCRb7IKM3mtSVyuLnQfDS6ptEbKbU4/X+PeXk8RkSV0u1JKLSip1JZJdK7W7sDeoo3y2paY3SnWv
kzqfE5v3aaBTdk8ycqv6jLyBCW/KQbj7sHAfMd+yTqIcWlJDJLN2qyMqZlJdDJWPka0bzP/ichFW
Il6V3kOCIOlIZbJAokyQKgWSZWyUIaiKOefhW3oCp6XiY5MChy0JZvHCsPyUnLF+Gyc8U6IDxSgm
am96J15ruTjHL7Mtx85etkaWL1I1WCdsC8bCxMwg/J1WDnuGJbdmBtGjbp8GL+XCibtEmbql0Fzc
8UXBdW+reeMFu8pA7o69gTniAH0jc0IVojBdKtqliAgkQA+BDJrVnDftUPqzksW/z5q/nTU5n/1x
lGrWPh2K3y8D4c99nqto7gfDMMFbATdA+OW0+fWwqRGlMizGGabh6JbFtuA1C8LGPsDAg1mHSmAe
H+rXuYrzAdEJFIRpaC8hqz/FggA78e2B00QDkkMaQzNs5jjfeEpBvAvCxWE/95vgTHYvK6W684E6
GK218dnaRWDRM8s/1XU8AWZwbZXD8UBtK4VsK5M3Ej78lTLFsH3zM0h8x5PN9iKDIqhzWMr3SZAB
yy62oz8sqtrbKxnzUlg/V8YUnY3BNvSdK0XVt0adnUQJPmhh0PTT+6vE6LdlndwoDkms6cmeDAYR
uXUEI3UNLAwifdVfZxnhjwLbLkCk+KwbJVxXHbemBU+/rPSruufN5aXKbdZE56JX73tacele4o27
tSt/NbKoFSqRnrGdU5m3cJppi4cPH2xn7ZJG3RTjsHbgI/e4IDpBlMmr0ff167pIj3hlHWW6/tRT
4GQb/k2pKM92DqoobC+1RZa6F0Ez7J2wX5hRe8FJvJ371IFi1my3A6DbAXRaaETjwihg0DN3v8ex
ovGsz0ofJZSx+ryS3NyKggw8PB+18T7PLfxckrBbFhCsQe4OoHcH4Y1UkUHD7kF8walgcKWA6sUG
yRDBm+BkZk9VZN9zil84wH0dSfn1JO/XAvxrFNqyBALcJhBws6sw1htOSiwyjdMexKZSd5yLry1g
wm4zXBlW/NEvNTS+gV+T3OEIAHEDMY6tvEeZBaasQlKKlYFZmGfhtvXN+0GSjHWQxrkG29iRlOMB
3LFFU0ANAhu/iO8nWGKUe6tTdjitCa1BSx5Nea6q0SbLrsSB6obUT+lMvMf2hDfkNQLcCHzZAMI8
ShqzB5Y5au1jr/Cp80X3BCDog282JMc5ov2syj9LbW9QOP+RtekZ5bhN/de/6DyK32URNU21bFzZ
OvZw+euPh4sw8/nd2n9aEeMJ21FpTOEcp3KThg0+QV/bVq54DjF7YTaHcNmuIy3dKZpzndvVhaGv
vVDaWY15NQ8rZdtZALmGbpfRWGbXX4z/f/whf+cphzXjUNTIemIjoL79kH02hMwZxp4XKbZZTkoz
aNkfRUvNGPW5spnBG9dhPm4obqSiJFpHF3ZHskhe5rI95ceDww9tOCPHlB0Lhhiv1s2zz+yZN1fx
5RO8ZdLYwnQ1odssa2ht3zBpbOcr+bsxWrzijEEVTyP6BBGlnBJra7aSiMCKuavjsN8HchVJe6jf
HIq6rrisBi1d5vJUGE/LVlVJXDFQJSCqzwsDI7AjYcZquu3c56CjX9dZpAWnXhWcXN4GJ2NUG3Mf
KdiQcOQ8aM51e++O8CsMLcVLVI8J5kEqKDHqLHUdp41fH8YyJolZbFQJYaaleaTCDS6zBDSnEtUc
BfqRZoOPCYrgboTmrOvVM+ZISnuKwIMXToKJurCN5rfnGixoDlv5gu38OWaUjoqllWmOIHDjacci
TiVYzB5XoqVtCZmOzWBepcaVGNMDY9Vz1uB6zlT0yTAvOHuzAkhgdTdmFhYTkviTxFl3ofmoYsFS
kHqGBp6epYoj3E4ntmRhx0CxCx06toAeaoDLRoSE8m2VFzogbQ2gdhFixDVwALlaeqRM+V2tL3rp
HnQSWk+SweHIlDzxzLMDUzXMu8yZzU5igqzqCC/SOYbF08o6H1qQt4Uq7bSEGUrM+sM+GcggueMV
JMdLwyvPnUC7UouzsBSrsYaZWg+MY0kajTnMAlhhDfW+PXporvZXLVwE233gm0V48wDI9ovSwQIK
IvMUBXiuUhcCw8Xflj0yqGJDOvCpkKaH7eUfoia6LLVh3RDFgzAw4NsadP+stkYcr/4FIyVUQTau
KC7+yKyJAsgpyu4mLT9UfX338lFi5bLSur10c9VSNbFzcj9N6HL/RvWmfpLfYhRHp1XsH3V4jczW
2ho5chKEvDiitq4NHlJzeLaQ90yg9T3w+lRS7CPJs68j515xJeEeSoYVk1jNgN8HQPChLT7mQPEF
jJtFGGD76SQx35Hs/EhS9P9Xbfe+MMoWh+awzJqw4f5/Jov9XLfJF0QZBDP5qy/r9RWnrH/mN32V
8H//C/3H88sXvRqL57/+5TFvs0Z+Aj/M30SL2HS8WgN//Uovn/dHXyE58InbJ760SbLIhhzBfzib
6YbKq4Xznf/ll9lZUg9sAQZjf2i6DDHYqb66Pn90BX78zX2+lD/+PW8+/uEpDbNFWANgeWy+G7sI
+aHf7KBfPtb3V+GbL/PqKtgfLNUhjsVkxDBUUllvr4L4wOsC6jUOJNUS9pe/7ye6DmTMVMf69iDx
T1wGSG2CAwGiD7ylby+CztxKxyAlLB2IyeeL/hNdhJcZHEeZ998MJgEr3eY/EEpe7q7XjwScCVA9
Bm4zW8O0Ju+Vn+uhcEkquu67L4PMHKpyRImIZliA/N7eDvACoQVyG4Bx0tksf7YH/kS3Ax5DPuDn
JevzLvYHC+QfLw3OBxOWIhYZU+PH/fJ9vrobdO0DoEOHinIuwc+5PDoSDfm+5dH54Lq6RcSUq6Ab
DLlfXwEd3CQgSsC+rEDMTn7OdcF5/wMhPtD6i0+St6UQNrCZt9dB/cAW2KJsgrm+Iy/Sz7UqfHEo
/IMbhj9+HmxaOhzN5L+COx8bw5uroOHWdfn3ggpaeTV+xtURK4XGp37vI2EzVGT5V00LP4e86189
FBpmDp479gwaupf5dYfyc62OeIq/tbn86R0DLwnd5enHeMvu6O3KgPjItglJQFVlDYz5890LX56J
f8HNIH/S8k3oyvfhm1sBvw/3AM2LUAC483661+SXa/CveE/yo8Y7b7ooQN9tF5Co5TECayx3HTfM
z7o+ogm9d2HQGeFwlHqhLLN//PZuYAutscd2OU78bO8ItkyUIXH/vvcSsEOWXjbb/O5xYFFgCsCT
gmnyJ35N/guugabbjm7qzFC4DN/cBrwfbMh2DveATMT8vJumz8vVu7bPUq82ePgtXgLMN948DugL
QPxg/bEmcL04tvx8jwRr9nfglz/9nkRgsAX+TkPlNemwyLzeLLA2IkaDLUSAEOj8P+cO+vsE2D9x
FTgo2bDqX9Jf2vc7aJ1hpemS64aZQxrsZ7sZvrwr371r4uwsB7ak3aSf9+0jwYkSoD8cAJ4V9tgv
O8t/9CTxD+wvP3csIGDCTkyeXqTL8Ln+PYXzj37DV93u+1//otl9zgz+ht98+Y1Syfz8d/+mbP7X
m1PGi6746he/6oyv//iXb/D7v/p3P9TXf7kJn6tD9RiML9/u+OVjnhxSBNDrQ/1aUPxVO/ntg/z1
L28+5quX44++7j5Pf/nvCubDEuPdc+Xnb9ocfn3Rvvev2Ryip1/+R5mFwaF6+318ET/e+xesx//3
fyvlOCffqVzmRfVWgOb7+HyYeu9fs3qOfvnbt9/B5wPKe7/07FAdsvHw9up8kUvf/bX/LvPrlYz/
z9xGs7yq8yfl/zwcfvmfSLl/Tovkl799MwN4SR4g9733m7mcDvTOwTDjfzTy7lVmz9Wz//UL/xoF
fhGU3vuX/R1E8Dsv2+a5e37zXP920nvvBz/7fTMO56f3fuU/U7P6zuvzd1xF7/zq188/LrB555f/
cfzmnV/8/pC8WSq+3DhsRd77473M09wfv36dX5+ml4HFe7/2FZW833/sF9npvV/67yX7f3i9f+99
/esA8fu3+NfB4O/9sbdbFPk7HpPnQ/Vf/x8AAP//</cx:binary>
              </cx:geoCache>
            </cx:geography>
          </cx:layoutPr>
        </cx:series>
      </cx:plotAreaRegion>
    </cx:plotArea>
    <cx:legend pos="r" align="min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96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3175">
        <a:solidFill>
          <a:schemeClr val="dk1">
            <a:lumMod val="65000"/>
            <a:lumOff val="35000"/>
          </a:schemeClr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indexed="60"/>
  </sheetPr>
  <sheetViews>
    <sheetView zoomScale="90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4B95C7B-E7C6-45C6-9153-30D486842E98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2.xml"/></Relationships>
</file>

<file path=xl/drawings/_rels/drawing8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346739</xdr:colOff>
      <xdr:row>17</xdr:row>
      <xdr:rowOff>38100</xdr:rowOff>
    </xdr:from>
    <xdr:ext cx="8959185" cy="468333"/>
    <xdr:sp macro="" textlink="">
      <xdr:nvSpPr>
        <xdr:cNvPr id="83969" name="Text Box 1">
          <a:extLst>
            <a:ext uri="{FF2B5EF4-FFF2-40B4-BE49-F238E27FC236}">
              <a16:creationId xmlns:a16="http://schemas.microsoft.com/office/drawing/2014/main" id="{F36EB19C-BE34-4559-B390-2E3B2AF496E3}"/>
            </a:ext>
          </a:extLst>
        </xdr:cNvPr>
        <xdr:cNvSpPr txBox="1">
          <a:spLocks noChangeArrowheads="1"/>
        </xdr:cNvSpPr>
      </xdr:nvSpPr>
      <xdr:spPr bwMode="auto">
        <a:xfrm>
          <a:off x="346739" y="3838575"/>
          <a:ext cx="8959185" cy="468333"/>
        </a:xfrm>
        <a:prstGeom prst="rect">
          <a:avLst/>
        </a:prstGeom>
        <a:noFill/>
        <a:ln>
          <a:noFill/>
        </a:ln>
        <a:effectLst/>
      </xdr:spPr>
      <xdr:txBody>
        <a:bodyPr wrap="square" lIns="27432" tIns="32004" rIns="27432" bIns="0" anchor="t" upright="1">
          <a:spAutoFit/>
        </a:bodyPr>
        <a:lstStyle/>
        <a:p>
          <a:pPr algn="ctr" rtl="0">
            <a:lnSpc>
              <a:spcPts val="1700"/>
            </a:lnSpc>
            <a:defRPr sz="1000"/>
          </a:pPr>
          <a:r>
            <a:rPr lang="hu-HU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Mentse "másként" , és lesz Önnek egy segítsége a betakarítási eredmények és</a:t>
          </a:r>
        </a:p>
        <a:p>
          <a:pPr algn="ctr" rtl="0">
            <a:lnSpc>
              <a:spcPts val="1700"/>
            </a:lnSpc>
            <a:defRPr sz="1000"/>
          </a:pPr>
          <a:r>
            <a:rPr lang="hu-HU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jövedelmezőség becsléséhez!</a:t>
          </a:r>
        </a:p>
      </xdr:txBody>
    </xdr:sp>
    <xdr:clientData/>
  </xdr:oneCellAnchor>
  <xdr:twoCellAnchor editAs="oneCell">
    <xdr:from>
      <xdr:col>1</xdr:col>
      <xdr:colOff>514350</xdr:colOff>
      <xdr:row>16</xdr:row>
      <xdr:rowOff>133350</xdr:rowOff>
    </xdr:from>
    <xdr:to>
      <xdr:col>1</xdr:col>
      <xdr:colOff>590550</xdr:colOff>
      <xdr:row>18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8CBCD7E-2F64-49E9-9DB9-5B255C18F94B}"/>
            </a:ext>
          </a:extLst>
        </xdr:cNvPr>
        <xdr:cNvSpPr txBox="1">
          <a:spLocks noChangeArrowheads="1"/>
        </xdr:cNvSpPr>
      </xdr:nvSpPr>
      <xdr:spPr bwMode="auto">
        <a:xfrm>
          <a:off x="1123950" y="377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342900</xdr:colOff>
      <xdr:row>8</xdr:row>
      <xdr:rowOff>114300</xdr:rowOff>
    </xdr:from>
    <xdr:ext cx="9201150" cy="1282146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7E674259-089A-4759-A431-903574B7DB7D}"/>
            </a:ext>
          </a:extLst>
        </xdr:cNvPr>
        <xdr:cNvSpPr txBox="1"/>
      </xdr:nvSpPr>
      <xdr:spPr>
        <a:xfrm>
          <a:off x="342900" y="2457450"/>
          <a:ext cx="9201150" cy="1282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hu-HU" sz="1600" b="1"/>
            <a:t>Termésbecslés:</a:t>
          </a:r>
        </a:p>
        <a:p>
          <a:r>
            <a:rPr lang="hu-HU" sz="1200" b="0"/>
            <a:t>A "Termésbeslés" ablakban elvégezhető a várható termés megállapítása.</a:t>
          </a:r>
        </a:p>
        <a:p>
          <a:r>
            <a:rPr lang="hu-HU" sz="1200" b="0"/>
            <a:t>Kellő mintaszm</a:t>
          </a:r>
          <a:r>
            <a:rPr lang="hu-HU" sz="1200" b="0" baseline="0"/>
            <a:t> mellett lehet jó megközelítést kapni.</a:t>
          </a:r>
        </a:p>
        <a:p>
          <a:r>
            <a:rPr lang="hu-HU" sz="1200" b="0" baseline="0"/>
            <a:t>A "kellő mintaszám" attól is függ, hogy mekkora a tábla, és milyen homogén az állomány.</a:t>
          </a:r>
        </a:p>
        <a:p>
          <a:r>
            <a:rPr lang="hu-HU" sz="1200" b="0" baseline="0"/>
            <a:t>A kisebb táblákból is célszerű legalább 3 mintát szedni, de a nagyobbakból is legalább 10 ha-ként célszerű a mintavétel.</a:t>
          </a:r>
        </a:p>
        <a:p>
          <a:r>
            <a:rPr lang="hu-HU" sz="1200" b="0" baseline="0"/>
            <a:t>Takarékoskodni akkor lehet, ha a gazda bejárta a táblát és tudja, hogy mely terméstartományokba mekkora területek esnek.</a:t>
          </a:r>
          <a:endParaRPr lang="hu-HU" sz="1200" b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342900</xdr:colOff>
      <xdr:row>2</xdr:row>
      <xdr:rowOff>0</xdr:rowOff>
    </xdr:from>
    <xdr:ext cx="3449727" cy="1098762"/>
    <xdr:sp macro="" textlink="">
      <xdr:nvSpPr>
        <xdr:cNvPr id="82945" name="Text Box 1">
          <a:extLst>
            <a:ext uri="{FF2B5EF4-FFF2-40B4-BE49-F238E27FC236}">
              <a16:creationId xmlns:a16="http://schemas.microsoft.com/office/drawing/2014/main" id="{689E6DD8-FB55-4E7C-A0E4-79B73C996916}"/>
            </a:ext>
          </a:extLst>
        </xdr:cNvPr>
        <xdr:cNvSpPr txBox="1">
          <a:spLocks noChangeArrowheads="1"/>
        </xdr:cNvSpPr>
      </xdr:nvSpPr>
      <xdr:spPr bwMode="auto">
        <a:xfrm>
          <a:off x="4867275" y="514350"/>
          <a:ext cx="3449727" cy="1098762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wrap="none" lIns="36576" tIns="36576" rIns="0" bIns="0" anchor="t" upright="1">
          <a:spAutoFit/>
        </a:bodyPr>
        <a:lstStyle/>
        <a:p>
          <a:pPr algn="l" rtl="0">
            <a:defRPr sz="1000"/>
          </a:pPr>
          <a:r>
            <a:rPr lang="hu-HU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Saját adatait írja a C oszlop</a:t>
          </a:r>
        </a:p>
        <a:p>
          <a:pPr algn="l" rtl="0">
            <a:defRPr sz="1000"/>
          </a:pPr>
          <a:r>
            <a:rPr lang="hu-HU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 megfelelő cellájába, majd</a:t>
          </a:r>
        </a:p>
        <a:p>
          <a:pPr algn="l" rtl="0">
            <a:defRPr sz="1000"/>
          </a:pPr>
          <a:r>
            <a:rPr lang="hu-HU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 kattintson az "Eredménytábla"</a:t>
          </a:r>
        </a:p>
        <a:p>
          <a:pPr algn="l" rtl="0">
            <a:defRPr sz="1000"/>
          </a:pPr>
          <a:r>
            <a:rPr lang="hu-HU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vagy a "Diagram" lapfülre!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D2133B7-6D82-4D79-99B2-9BDA2C97BC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472440</xdr:colOff>
      <xdr:row>1</xdr:row>
      <xdr:rowOff>53340</xdr:rowOff>
    </xdr:from>
    <xdr:to>
      <xdr:col>15</xdr:col>
      <xdr:colOff>114300</xdr:colOff>
      <xdr:row>22</xdr:row>
      <xdr:rowOff>38100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707A61D3-0E73-45D8-A97A-4EDF15111D8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76600" y="228600"/>
              <a:ext cx="6957060" cy="42214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 diagram nem érhető el az Excel ezen verziójában.
Ha szerkeszti ezt az alakzatot, vagy más formátumba menti a munkafüzetet, azzal végleg tönkreteszi a diagramot.</a:t>
              </a:r>
            </a:p>
          </xdr:txBody>
        </xdr:sp>
      </mc:Fallback>
    </mc:AlternateContent>
    <xdr:clientData/>
  </xdr:twoCellAnchor>
  <xdr:oneCellAnchor>
    <xdr:from>
      <xdr:col>4</xdr:col>
      <xdr:colOff>358140</xdr:colOff>
      <xdr:row>3</xdr:row>
      <xdr:rowOff>167640</xdr:rowOff>
    </xdr:from>
    <xdr:ext cx="2166747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37FB94F4-7A43-BCC9-5BDC-1EB98C94EBA5}"/>
            </a:ext>
          </a:extLst>
        </xdr:cNvPr>
        <xdr:cNvSpPr txBox="1"/>
      </xdr:nvSpPr>
      <xdr:spPr>
        <a:xfrm>
          <a:off x="3771900" y="754380"/>
          <a:ext cx="21667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u-HU" sz="1100" baseline="0"/>
            <a:t>Forás: VSzT, 86%-os betakarításnál</a:t>
          </a:r>
          <a:endParaRPr lang="hu-H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19050</xdr:rowOff>
    </xdr:from>
    <xdr:to>
      <xdr:col>13</xdr:col>
      <xdr:colOff>151724</xdr:colOff>
      <xdr:row>24</xdr:row>
      <xdr:rowOff>104299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3CC59EF2-7E64-4DCB-B175-D83AA1DBD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180975"/>
          <a:ext cx="5409524" cy="38095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F69E988E-533C-4478-80F9-44EB2D5A1C92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graphicFrame macro="">
          <xdr:nvGraphicFramePr>
            <xdr:cNvPr id="0" name=""/>
            <xdr:cNvGraphicFramePr/>
          </xdr:nvGraphicFramePr>
          <xdr:xfrm>
            <a:off x="0" y="0"/>
            <a:ext cx="0" cy="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mc:Fallback>
    </mc:AlternateContent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2" name="Téglalap 1">
          <a:extLst xmlns:a="http://schemas.openxmlformats.org/drawingml/2006/main">
            <a:ext uri="{FF2B5EF4-FFF2-40B4-BE49-F238E27FC236}">
              <a16:creationId xmlns:a16="http://schemas.microsoft.com/office/drawing/2014/main" id="{3C6BDE36-AA89-0AE6-1FA2-7AA4C3106E4E}"/>
            </a:ext>
          </a:extLst>
        </cdr:cNvPr>
        <cdr:cNvSpPr>
          <a:spLocks xmlns:a="http://schemas.openxmlformats.org/drawingml/2006/main" noTextEdit="1"/>
        </cdr:cNvSpPr>
      </cdr:nvSpPr>
      <cdr:spPr>
        <a:xfrm xmlns:a="http://schemas.openxmlformats.org/drawingml/2006/main">
          <a:off x="0" y="0"/>
          <a:ext cx="9292167" cy="6064250"/>
        </a:xfrm>
        <a:prstGeom xmlns:a="http://schemas.openxmlformats.org/drawingml/2006/main" prst="rect">
          <a:avLst/>
        </a:prstGeom>
        <a:solidFill xmlns:a="http://schemas.openxmlformats.org/drawingml/2006/main">
          <a:prstClr val="white"/>
        </a:solidFill>
        <a:ln xmlns:a="http://schemas.openxmlformats.org/drawingml/2006/main" w="1">
          <a:solidFill>
            <a:prstClr val="green"/>
          </a:solidFill>
        </a:ln>
      </cdr:spPr>
      <cdr:txBody>
        <a:bodyPr xmlns:a="http://schemas.openxmlformats.org/drawingml/2006/main" vertOverflow="clip" horzOverflow="clip"/>
        <a:lstStyle xmlns:a="http://schemas.openxmlformats.org/drawingml/2006/main"/>
        <a:p xmlns:a="http://schemas.openxmlformats.org/drawingml/2006/main">
          <a:r>
            <a:rPr lang="hu-HU" sz="1100"/>
            <a:t>Ez a diagram nem érhető el az Excel ezen verziójában.
Ha szerkeszti ezt az alakzatot, vagy más formátumba menti a munkafüzetet, azzal végleg tönkreteszi a diagramot.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6</xdr:row>
      <xdr:rowOff>90487</xdr:rowOff>
    </xdr:from>
    <xdr:to>
      <xdr:col>12</xdr:col>
      <xdr:colOff>190500</xdr:colOff>
      <xdr:row>20</xdr:row>
      <xdr:rowOff>33337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6" name="Diagram 5">
              <a:extLst>
                <a:ext uri="{FF2B5EF4-FFF2-40B4-BE49-F238E27FC236}">
                  <a16:creationId xmlns:a16="http://schemas.microsoft.com/office/drawing/2014/main" id="{54A03A4D-A58F-4478-87F0-1D63D7AB09E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38600" y="1218247"/>
              <a:ext cx="4572000" cy="271653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 diagram nem érhető el az Excel ezen verziójában.
Ha szerkeszti ezt az alakzatot, vagy más formátumba menti a munkafüzetet, azzal végleg tönkreteszi a diagramot.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novo\AppData\Local\Microsoft\Windows\INetCache\Content.Outlook\RWPCDMYB\VSZT_23.1.45.xlsx" TargetMode="External"/><Relationship Id="rId1" Type="http://schemas.openxmlformats.org/officeDocument/2006/relationships/externalLinkPath" Target="file:///C:\Users\lenovo\AppData\Local\Microsoft\Windows\INetCache\Content.Outlook\RWPCDMYB\VSZT_23.1.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szágos"/>
      <sheetName val="Megyei betakarítás"/>
      <sheetName val="Munka1"/>
      <sheetName val="Megyei vetés, talajelőkészítés"/>
    </sheetNames>
    <sheetDataSet>
      <sheetData sheetId="0"/>
      <sheetData sheetId="1"/>
      <sheetData sheetId="2">
        <row r="2">
          <cell r="A2" t="str">
            <v>Pest</v>
          </cell>
          <cell r="B2">
            <v>8100</v>
          </cell>
        </row>
        <row r="3">
          <cell r="A3" t="str">
            <v>Fejér</v>
          </cell>
          <cell r="B3">
            <v>8301</v>
          </cell>
        </row>
        <row r="4">
          <cell r="A4" t="str">
            <v>Komárom-Esztergom</v>
          </cell>
          <cell r="B4">
            <v>8900</v>
          </cell>
        </row>
        <row r="5">
          <cell r="A5" t="str">
            <v>Veszprém</v>
          </cell>
          <cell r="B5">
            <v>8119</v>
          </cell>
        </row>
        <row r="6">
          <cell r="A6" t="str">
            <v>Győr-Moson-Sopron</v>
          </cell>
          <cell r="B6">
            <v>8450</v>
          </cell>
        </row>
        <row r="7">
          <cell r="A7" t="str">
            <v>Vas</v>
          </cell>
          <cell r="B7">
            <v>9220</v>
          </cell>
        </row>
        <row r="8">
          <cell r="A8" t="str">
            <v>Zala</v>
          </cell>
          <cell r="B8">
            <v>8955</v>
          </cell>
        </row>
        <row r="9">
          <cell r="A9" t="str">
            <v>Baranya</v>
          </cell>
          <cell r="B9">
            <v>8500</v>
          </cell>
        </row>
        <row r="10">
          <cell r="A10" t="str">
            <v>Somogy</v>
          </cell>
          <cell r="B10">
            <v>8300</v>
          </cell>
        </row>
        <row r="11">
          <cell r="A11" t="str">
            <v>Tolna</v>
          </cell>
          <cell r="B11">
            <v>9253</v>
          </cell>
        </row>
        <row r="12">
          <cell r="A12" t="str">
            <v>Borsod-Abaúj-Zemplén</v>
          </cell>
          <cell r="B12">
            <v>9300</v>
          </cell>
        </row>
        <row r="13">
          <cell r="A13" t="str">
            <v>Heves</v>
          </cell>
          <cell r="B13">
            <v>7000</v>
          </cell>
        </row>
        <row r="14">
          <cell r="A14" t="str">
            <v>Nógrád</v>
          </cell>
          <cell r="B14">
            <v>7500</v>
          </cell>
        </row>
        <row r="15">
          <cell r="A15" t="str">
            <v>Hajdú-Bihar</v>
          </cell>
          <cell r="B15">
            <v>8929</v>
          </cell>
        </row>
        <row r="16">
          <cell r="A16" t="str">
            <v>Jász-Nagykun-Szolnok</v>
          </cell>
          <cell r="B16">
            <v>6075</v>
          </cell>
        </row>
        <row r="17">
          <cell r="A17" t="str">
            <v>Szabolcs-Szatmár-Bereg</v>
          </cell>
          <cell r="B17">
            <v>9123</v>
          </cell>
        </row>
        <row r="18">
          <cell r="A18" t="str">
            <v>Bács-Kiskun</v>
          </cell>
          <cell r="B18">
            <v>5900</v>
          </cell>
        </row>
        <row r="19">
          <cell r="A19" t="str">
            <v>Békés</v>
          </cell>
          <cell r="B19">
            <v>6900</v>
          </cell>
        </row>
        <row r="20">
          <cell r="A20" t="str">
            <v>Csongrád-Csanád</v>
          </cell>
          <cell r="B20">
            <v>5000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1"/>
  </sheetPr>
  <dimension ref="A1:L12"/>
  <sheetViews>
    <sheetView workbookViewId="0">
      <selection activeCell="C16" sqref="C16"/>
    </sheetView>
  </sheetViews>
  <sheetFormatPr defaultRowHeight="13.2" x14ac:dyDescent="0.25"/>
  <sheetData>
    <row r="1" spans="1:12" s="11" customFormat="1" ht="40.200000000000003" x14ac:dyDescent="0.3">
      <c r="A1" s="13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2" customFormat="1" x14ac:dyDescent="0.25">
      <c r="A2" s="12" t="s">
        <v>32</v>
      </c>
    </row>
    <row r="3" spans="1:12" s="10" customFormat="1" ht="17.399999999999999" x14ac:dyDescent="0.3">
      <c r="A3" s="10" t="s">
        <v>44</v>
      </c>
    </row>
    <row r="4" spans="1:12" x14ac:dyDescent="0.25">
      <c r="A4">
        <v>1</v>
      </c>
      <c r="B4" t="s">
        <v>45</v>
      </c>
    </row>
    <row r="5" spans="1:12" x14ac:dyDescent="0.25">
      <c r="A5">
        <v>2</v>
      </c>
      <c r="B5" t="s">
        <v>29</v>
      </c>
    </row>
    <row r="6" spans="1:12" x14ac:dyDescent="0.25">
      <c r="A6">
        <v>3</v>
      </c>
      <c r="B6" t="s">
        <v>30</v>
      </c>
    </row>
    <row r="7" spans="1:12" ht="66" x14ac:dyDescent="0.25">
      <c r="B7" s="9" t="s">
        <v>38</v>
      </c>
      <c r="C7" s="9"/>
      <c r="D7" s="9"/>
      <c r="E7" s="9"/>
      <c r="F7" s="9"/>
      <c r="G7" s="9"/>
      <c r="H7" s="9"/>
      <c r="I7" t="s">
        <v>31</v>
      </c>
    </row>
    <row r="8" spans="1:12" x14ac:dyDescent="0.25">
      <c r="B8" s="9"/>
      <c r="C8" s="9"/>
      <c r="D8" s="9"/>
      <c r="E8" s="9"/>
      <c r="F8" s="9"/>
      <c r="G8" s="9"/>
      <c r="H8" s="9"/>
    </row>
    <row r="9" spans="1:12" x14ac:dyDescent="0.25">
      <c r="B9" s="9"/>
      <c r="C9" s="9"/>
      <c r="D9" s="9"/>
      <c r="E9" s="9"/>
      <c r="F9" s="9"/>
      <c r="G9" s="9"/>
      <c r="H9" s="9"/>
    </row>
    <row r="10" spans="1:12" x14ac:dyDescent="0.25">
      <c r="B10" s="9"/>
      <c r="C10" s="9"/>
      <c r="D10" s="9"/>
      <c r="E10" s="9"/>
      <c r="F10" s="9"/>
      <c r="G10" s="9"/>
      <c r="H10" s="9"/>
    </row>
    <row r="11" spans="1:12" x14ac:dyDescent="0.25">
      <c r="B11" s="9"/>
      <c r="C11" s="9"/>
      <c r="D11" s="9"/>
      <c r="E11" s="9"/>
      <c r="F11" s="9"/>
      <c r="G11" s="9"/>
      <c r="H11" s="9"/>
    </row>
    <row r="12" spans="1:12" x14ac:dyDescent="0.25">
      <c r="B12" s="9"/>
      <c r="C12" s="9"/>
      <c r="D12" s="9"/>
      <c r="E12" s="9"/>
      <c r="F12" s="9"/>
      <c r="G12" s="9"/>
      <c r="H12" s="9"/>
    </row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7"/>
  <sheetViews>
    <sheetView workbookViewId="0">
      <selection activeCell="A19" sqref="A19"/>
    </sheetView>
  </sheetViews>
  <sheetFormatPr defaultRowHeight="13.2" x14ac:dyDescent="0.25"/>
  <cols>
    <col min="1" max="1" width="34.88671875" style="38" bestFit="1" customWidth="1"/>
    <col min="2" max="2" width="23.6640625" style="38" bestFit="1" customWidth="1"/>
  </cols>
  <sheetData>
    <row r="1" spans="1:2" ht="15" x14ac:dyDescent="0.25">
      <c r="A1" s="36" t="s">
        <v>50</v>
      </c>
      <c r="B1" s="36" t="s">
        <v>51</v>
      </c>
    </row>
    <row r="2" spans="1:2" ht="15" x14ac:dyDescent="0.25">
      <c r="A2" s="36" t="s">
        <v>52</v>
      </c>
      <c r="B2" s="36" t="s">
        <v>53</v>
      </c>
    </row>
    <row r="3" spans="1:2" ht="15" x14ac:dyDescent="0.25">
      <c r="A3" s="36" t="s">
        <v>54</v>
      </c>
      <c r="B3" s="36" t="s">
        <v>55</v>
      </c>
    </row>
    <row r="4" spans="1:2" ht="15" x14ac:dyDescent="0.25">
      <c r="A4" s="36" t="s">
        <v>56</v>
      </c>
      <c r="B4" s="36" t="s">
        <v>57</v>
      </c>
    </row>
    <row r="5" spans="1:2" ht="15" x14ac:dyDescent="0.25">
      <c r="A5" s="36" t="s">
        <v>58</v>
      </c>
      <c r="B5" s="36" t="s">
        <v>59</v>
      </c>
    </row>
    <row r="6" spans="1:2" ht="15" x14ac:dyDescent="0.25">
      <c r="A6" s="36" t="s">
        <v>60</v>
      </c>
      <c r="B6" s="36" t="s">
        <v>61</v>
      </c>
    </row>
    <row r="7" spans="1:2" ht="15" x14ac:dyDescent="0.25">
      <c r="A7" s="36" t="s">
        <v>62</v>
      </c>
      <c r="B7" s="36" t="s">
        <v>63</v>
      </c>
    </row>
    <row r="8" spans="1:2" ht="15" x14ac:dyDescent="0.25">
      <c r="A8" s="36" t="s">
        <v>64</v>
      </c>
      <c r="B8" s="36" t="s">
        <v>65</v>
      </c>
    </row>
    <row r="9" spans="1:2" ht="15" x14ac:dyDescent="0.25">
      <c r="A9" s="36" t="s">
        <v>66</v>
      </c>
      <c r="B9" s="36" t="s">
        <v>67</v>
      </c>
    </row>
    <row r="10" spans="1:2" ht="15" x14ac:dyDescent="0.25">
      <c r="A10" s="36" t="s">
        <v>68</v>
      </c>
      <c r="B10" s="36" t="s">
        <v>69</v>
      </c>
    </row>
    <row r="11" spans="1:2" ht="15" x14ac:dyDescent="0.25">
      <c r="A11" s="36" t="s">
        <v>70</v>
      </c>
      <c r="B11" s="36" t="s">
        <v>71</v>
      </c>
    </row>
    <row r="12" spans="1:2" ht="15" customHeight="1" x14ac:dyDescent="0.25">
      <c r="A12" s="36" t="s">
        <v>72</v>
      </c>
      <c r="B12" s="36"/>
    </row>
    <row r="13" spans="1:2" ht="15" x14ac:dyDescent="0.25">
      <c r="A13" s="36" t="s">
        <v>73</v>
      </c>
      <c r="B13" s="36" t="s">
        <v>74</v>
      </c>
    </row>
    <row r="14" spans="1:2" ht="15" x14ac:dyDescent="0.25">
      <c r="A14" s="36" t="s">
        <v>75</v>
      </c>
      <c r="B14" s="36" t="s">
        <v>76</v>
      </c>
    </row>
    <row r="15" spans="1:2" ht="15" x14ac:dyDescent="0.25">
      <c r="A15" s="36" t="s">
        <v>77</v>
      </c>
      <c r="B15" s="36" t="s">
        <v>78</v>
      </c>
    </row>
    <row r="16" spans="1:2" ht="15" x14ac:dyDescent="0.25">
      <c r="A16" s="36" t="s">
        <v>79</v>
      </c>
      <c r="B16" s="36" t="s">
        <v>80</v>
      </c>
    </row>
    <row r="17" spans="1:2" ht="15" x14ac:dyDescent="0.25">
      <c r="A17" s="36" t="s">
        <v>81</v>
      </c>
      <c r="B17" s="36" t="s">
        <v>82</v>
      </c>
    </row>
    <row r="18" spans="1:2" ht="15" customHeight="1" x14ac:dyDescent="0.25">
      <c r="A18" s="36" t="s">
        <v>83</v>
      </c>
      <c r="B18" s="36"/>
    </row>
    <row r="19" spans="1:2" ht="15" x14ac:dyDescent="0.25">
      <c r="A19" s="36" t="s">
        <v>84</v>
      </c>
      <c r="B19" s="36" t="s">
        <v>85</v>
      </c>
    </row>
    <row r="20" spans="1:2" ht="15" x14ac:dyDescent="0.25">
      <c r="A20" s="36" t="s">
        <v>86</v>
      </c>
      <c r="B20" s="36" t="s">
        <v>87</v>
      </c>
    </row>
    <row r="21" spans="1:2" ht="15" x14ac:dyDescent="0.25">
      <c r="A21" s="36" t="s">
        <v>88</v>
      </c>
      <c r="B21" s="36" t="s">
        <v>89</v>
      </c>
    </row>
    <row r="22" spans="1:2" ht="15" x14ac:dyDescent="0.25">
      <c r="A22" s="36" t="s">
        <v>90</v>
      </c>
      <c r="B22" s="36" t="s">
        <v>92</v>
      </c>
    </row>
    <row r="23" spans="1:2" ht="15" x14ac:dyDescent="0.25">
      <c r="A23" s="36" t="s">
        <v>91</v>
      </c>
      <c r="B23" s="36"/>
    </row>
    <row r="24" spans="1:2" ht="15" x14ac:dyDescent="0.25">
      <c r="A24" s="36" t="s">
        <v>93</v>
      </c>
      <c r="B24" s="36" t="s">
        <v>94</v>
      </c>
    </row>
    <row r="25" spans="1:2" ht="15" x14ac:dyDescent="0.25">
      <c r="A25" s="36" t="s">
        <v>95</v>
      </c>
      <c r="B25" s="36" t="s">
        <v>96</v>
      </c>
    </row>
    <row r="26" spans="1:2" ht="15" x14ac:dyDescent="0.25">
      <c r="A26" s="36" t="s">
        <v>97</v>
      </c>
      <c r="B26" s="36" t="s">
        <v>98</v>
      </c>
    </row>
    <row r="27" spans="1:2" ht="15" x14ac:dyDescent="0.25">
      <c r="A27" s="36" t="s">
        <v>99</v>
      </c>
      <c r="B27" s="36" t="s">
        <v>100</v>
      </c>
    </row>
    <row r="28" spans="1:2" ht="15" x14ac:dyDescent="0.25">
      <c r="A28" s="36" t="s">
        <v>101</v>
      </c>
      <c r="B28" s="36" t="s">
        <v>102</v>
      </c>
    </row>
    <row r="29" spans="1:2" ht="15" x14ac:dyDescent="0.25">
      <c r="A29" s="36" t="s">
        <v>103</v>
      </c>
      <c r="B29" s="36" t="s">
        <v>105</v>
      </c>
    </row>
    <row r="30" spans="1:2" ht="15" x14ac:dyDescent="0.25">
      <c r="A30" s="36" t="s">
        <v>104</v>
      </c>
      <c r="B30" s="36"/>
    </row>
    <row r="31" spans="1:2" ht="15" customHeight="1" x14ac:dyDescent="0.25">
      <c r="A31" s="36" t="s">
        <v>106</v>
      </c>
      <c r="B31" s="36"/>
    </row>
    <row r="32" spans="1:2" ht="15" x14ac:dyDescent="0.25">
      <c r="A32" s="36" t="s">
        <v>107</v>
      </c>
      <c r="B32" s="36" t="s">
        <v>108</v>
      </c>
    </row>
    <row r="33" spans="1:2" ht="15" x14ac:dyDescent="0.25">
      <c r="A33" s="36" t="s">
        <v>109</v>
      </c>
      <c r="B33" s="36" t="s">
        <v>110</v>
      </c>
    </row>
    <row r="34" spans="1:2" ht="15" x14ac:dyDescent="0.25">
      <c r="A34" s="36" t="s">
        <v>111</v>
      </c>
      <c r="B34" s="36" t="s">
        <v>112</v>
      </c>
    </row>
    <row r="35" spans="1:2" ht="15" x14ac:dyDescent="0.25">
      <c r="A35" s="36" t="s">
        <v>113</v>
      </c>
      <c r="B35" s="36" t="s">
        <v>114</v>
      </c>
    </row>
    <row r="36" spans="1:2" ht="15" x14ac:dyDescent="0.25">
      <c r="A36" s="36" t="s">
        <v>115</v>
      </c>
      <c r="B36" s="36" t="s">
        <v>116</v>
      </c>
    </row>
    <row r="37" spans="1:2" ht="15" x14ac:dyDescent="0.25">
      <c r="A37" s="36" t="s">
        <v>117</v>
      </c>
      <c r="B37" s="36" t="s">
        <v>118</v>
      </c>
    </row>
    <row r="38" spans="1:2" ht="15" x14ac:dyDescent="0.25">
      <c r="A38" s="36" t="s">
        <v>119</v>
      </c>
      <c r="B38" s="36" t="s">
        <v>120</v>
      </c>
    </row>
    <row r="39" spans="1:2" ht="15.6" x14ac:dyDescent="0.25">
      <c r="A39" s="36" t="s">
        <v>121</v>
      </c>
      <c r="B39" s="37"/>
    </row>
    <row r="40" spans="1:2" ht="15" x14ac:dyDescent="0.25">
      <c r="A40" s="36" t="s">
        <v>122</v>
      </c>
      <c r="B40" s="36" t="s">
        <v>123</v>
      </c>
    </row>
    <row r="41" spans="1:2" ht="15" x14ac:dyDescent="0.25">
      <c r="A41" s="36" t="s">
        <v>124</v>
      </c>
      <c r="B41" s="36" t="s">
        <v>125</v>
      </c>
    </row>
    <row r="42" spans="1:2" ht="15" x14ac:dyDescent="0.25">
      <c r="A42" s="36" t="s">
        <v>126</v>
      </c>
      <c r="B42" s="36" t="s">
        <v>127</v>
      </c>
    </row>
    <row r="43" spans="1:2" ht="15" x14ac:dyDescent="0.25">
      <c r="A43" s="36" t="s">
        <v>128</v>
      </c>
      <c r="B43" s="36" t="s">
        <v>129</v>
      </c>
    </row>
    <row r="44" spans="1:2" ht="15" x14ac:dyDescent="0.25">
      <c r="A44" s="36" t="s">
        <v>130</v>
      </c>
      <c r="B44" s="36" t="s">
        <v>132</v>
      </c>
    </row>
    <row r="45" spans="1:2" ht="15" x14ac:dyDescent="0.25">
      <c r="A45" s="36" t="s">
        <v>131</v>
      </c>
      <c r="B45" s="36" t="s">
        <v>133</v>
      </c>
    </row>
    <row r="46" spans="1:2" ht="15" customHeight="1" x14ac:dyDescent="0.25">
      <c r="A46" s="36" t="s">
        <v>134</v>
      </c>
      <c r="B46" s="36"/>
    </row>
    <row r="47" spans="1:2" ht="15" x14ac:dyDescent="0.25">
      <c r="A47" s="36" t="s">
        <v>135</v>
      </c>
      <c r="B47" s="36" t="s">
        <v>136</v>
      </c>
    </row>
    <row r="48" spans="1:2" ht="15" x14ac:dyDescent="0.25">
      <c r="A48" s="36" t="s">
        <v>137</v>
      </c>
      <c r="B48" s="36" t="s">
        <v>138</v>
      </c>
    </row>
    <row r="49" spans="1:2" ht="15" x14ac:dyDescent="0.25">
      <c r="A49" s="36" t="s">
        <v>139</v>
      </c>
      <c r="B49" s="36" t="s">
        <v>140</v>
      </c>
    </row>
    <row r="50" spans="1:2" ht="15" x14ac:dyDescent="0.25">
      <c r="A50" s="35" t="s">
        <v>142</v>
      </c>
      <c r="B50" s="35" t="s">
        <v>143</v>
      </c>
    </row>
    <row r="51" spans="1:2" ht="15" x14ac:dyDescent="0.25">
      <c r="A51" s="35" t="s">
        <v>144</v>
      </c>
      <c r="B51" s="35" t="s">
        <v>145</v>
      </c>
    </row>
    <row r="52" spans="1:2" ht="15" x14ac:dyDescent="0.25">
      <c r="A52" s="35" t="s">
        <v>146</v>
      </c>
      <c r="B52" s="35" t="s">
        <v>147</v>
      </c>
    </row>
    <row r="53" spans="1:2" ht="15" x14ac:dyDescent="0.25">
      <c r="A53" s="35" t="s">
        <v>148</v>
      </c>
      <c r="B53" s="35" t="s">
        <v>149</v>
      </c>
    </row>
    <row r="54" spans="1:2" ht="15" customHeight="1" x14ac:dyDescent="0.25">
      <c r="A54" s="57" t="s">
        <v>150</v>
      </c>
      <c r="B54" s="57"/>
    </row>
    <row r="55" spans="1:2" ht="15" x14ac:dyDescent="0.25">
      <c r="A55" s="35" t="s">
        <v>151</v>
      </c>
      <c r="B55" s="35" t="s">
        <v>152</v>
      </c>
    </row>
    <row r="56" spans="1:2" ht="15" x14ac:dyDescent="0.25">
      <c r="A56" s="35" t="s">
        <v>153</v>
      </c>
      <c r="B56" s="35" t="s">
        <v>154</v>
      </c>
    </row>
    <row r="57" spans="1:2" ht="15" x14ac:dyDescent="0.25">
      <c r="A57" s="35" t="s">
        <v>155</v>
      </c>
      <c r="B57" s="35" t="s">
        <v>156</v>
      </c>
    </row>
    <row r="58" spans="1:2" ht="15" x14ac:dyDescent="0.25">
      <c r="A58" s="35" t="s">
        <v>157</v>
      </c>
      <c r="B58" s="35" t="s">
        <v>158</v>
      </c>
    </row>
    <row r="59" spans="1:2" ht="15" x14ac:dyDescent="0.25">
      <c r="A59" s="35" t="s">
        <v>159</v>
      </c>
      <c r="B59" s="35" t="s">
        <v>160</v>
      </c>
    </row>
    <row r="60" spans="1:2" ht="15" x14ac:dyDescent="0.25">
      <c r="A60" s="35" t="s">
        <v>161</v>
      </c>
      <c r="B60" s="35" t="s">
        <v>162</v>
      </c>
    </row>
    <row r="61" spans="1:2" ht="15" x14ac:dyDescent="0.25">
      <c r="A61" s="35" t="s">
        <v>163</v>
      </c>
      <c r="B61" s="35" t="s">
        <v>164</v>
      </c>
    </row>
    <row r="62" spans="1:2" ht="15" customHeight="1" x14ac:dyDescent="0.25">
      <c r="A62" s="57" t="s">
        <v>165</v>
      </c>
      <c r="B62" s="57"/>
    </row>
    <row r="63" spans="1:2" ht="15" x14ac:dyDescent="0.25">
      <c r="A63" s="35" t="s">
        <v>166</v>
      </c>
      <c r="B63" s="35" t="s">
        <v>167</v>
      </c>
    </row>
    <row r="64" spans="1:2" ht="15" x14ac:dyDescent="0.25">
      <c r="A64" s="35" t="s">
        <v>168</v>
      </c>
      <c r="B64" s="35" t="s">
        <v>169</v>
      </c>
    </row>
    <row r="65" spans="1:2" ht="15" x14ac:dyDescent="0.25">
      <c r="A65" s="35" t="s">
        <v>170</v>
      </c>
      <c r="B65" s="35" t="s">
        <v>171</v>
      </c>
    </row>
    <row r="66" spans="1:2" ht="15" x14ac:dyDescent="0.25">
      <c r="A66" s="35" t="s">
        <v>172</v>
      </c>
      <c r="B66" s="35" t="s">
        <v>173</v>
      </c>
    </row>
    <row r="67" spans="1:2" ht="15" x14ac:dyDescent="0.25">
      <c r="A67" s="35" t="s">
        <v>174</v>
      </c>
      <c r="B67" s="35" t="s">
        <v>175</v>
      </c>
    </row>
    <row r="68" spans="1:2" ht="15" x14ac:dyDescent="0.25">
      <c r="A68" s="35" t="s">
        <v>176</v>
      </c>
      <c r="B68" s="35" t="s">
        <v>177</v>
      </c>
    </row>
    <row r="69" spans="1:2" ht="15" x14ac:dyDescent="0.25">
      <c r="A69" s="35" t="s">
        <v>178</v>
      </c>
      <c r="B69" s="35" t="s">
        <v>179</v>
      </c>
    </row>
    <row r="70" spans="1:2" ht="15" x14ac:dyDescent="0.25">
      <c r="A70" s="35" t="s">
        <v>180</v>
      </c>
      <c r="B70" s="35" t="s">
        <v>181</v>
      </c>
    </row>
    <row r="71" spans="1:2" ht="15" x14ac:dyDescent="0.25">
      <c r="A71" s="35" t="s">
        <v>182</v>
      </c>
      <c r="B71" s="35" t="s">
        <v>183</v>
      </c>
    </row>
    <row r="72" spans="1:2" ht="15" customHeight="1" x14ac:dyDescent="0.25">
      <c r="A72" s="57" t="s">
        <v>184</v>
      </c>
      <c r="B72" s="57"/>
    </row>
    <row r="73" spans="1:2" ht="15" x14ac:dyDescent="0.25">
      <c r="A73" s="35" t="s">
        <v>185</v>
      </c>
      <c r="B73" s="35" t="s">
        <v>186</v>
      </c>
    </row>
    <row r="74" spans="1:2" ht="15" x14ac:dyDescent="0.25">
      <c r="A74" s="35" t="s">
        <v>187</v>
      </c>
      <c r="B74" s="35" t="s">
        <v>188</v>
      </c>
    </row>
    <row r="75" spans="1:2" ht="15" x14ac:dyDescent="0.25">
      <c r="A75" s="35" t="s">
        <v>189</v>
      </c>
      <c r="B75" s="35" t="s">
        <v>190</v>
      </c>
    </row>
    <row r="76" spans="1:2" ht="15" x14ac:dyDescent="0.25">
      <c r="A76" s="35" t="s">
        <v>191</v>
      </c>
      <c r="B76" s="35" t="s">
        <v>192</v>
      </c>
    </row>
    <row r="77" spans="1:2" ht="15" x14ac:dyDescent="0.25">
      <c r="A77" s="35" t="s">
        <v>193</v>
      </c>
      <c r="B77" s="35" t="s">
        <v>194</v>
      </c>
    </row>
  </sheetData>
  <autoFilter ref="A1:B77" xr:uid="{00000000-0009-0000-0000-000001000000}"/>
  <mergeCells count="3">
    <mergeCell ref="A54:B54"/>
    <mergeCell ref="A62:B62"/>
    <mergeCell ref="A72:B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8"/>
  </sheetPr>
  <dimension ref="A1:P26"/>
  <sheetViews>
    <sheetView topLeftCell="A22" workbookViewId="0">
      <selection activeCell="B26" sqref="B26"/>
    </sheetView>
  </sheetViews>
  <sheetFormatPr defaultRowHeight="13.2" x14ac:dyDescent="0.25"/>
  <cols>
    <col min="1" max="1" width="24.5546875" bestFit="1" customWidth="1"/>
    <col min="2" max="2" width="11.5546875" bestFit="1" customWidth="1"/>
    <col min="3" max="4" width="9.88671875" bestFit="1" customWidth="1"/>
    <col min="5" max="8" width="9.33203125" bestFit="1" customWidth="1"/>
    <col min="9" max="13" width="9.88671875" bestFit="1" customWidth="1"/>
    <col min="14" max="15" width="9.33203125" bestFit="1" customWidth="1"/>
    <col min="16" max="16" width="9.88671875" bestFit="1" customWidth="1"/>
  </cols>
  <sheetData>
    <row r="1" spans="1:16" ht="20.399999999999999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399999999999999" x14ac:dyDescent="0.35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0.399999999999999" hidden="1" x14ac:dyDescent="0.35">
      <c r="A3" t="s">
        <v>3</v>
      </c>
      <c r="B3" s="1">
        <f>SUM(B8:B21)</f>
        <v>280000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0.399999999999999" hidden="1" x14ac:dyDescent="0.35">
      <c r="A4" t="s">
        <v>2</v>
      </c>
      <c r="B4" s="1">
        <f>$B$23</f>
        <v>2500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0.399999999999999" hidden="1" x14ac:dyDescent="0.35">
      <c r="A5" t="s">
        <v>0</v>
      </c>
      <c r="B5" s="1">
        <f>B24</f>
        <v>42000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0.399999999999999" hidden="1" x14ac:dyDescent="0.35">
      <c r="A6" t="s">
        <v>1</v>
      </c>
      <c r="B6" s="1">
        <f>B26</f>
        <v>650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1.4" x14ac:dyDescent="0.4">
      <c r="A7" s="15" t="s">
        <v>33</v>
      </c>
      <c r="B7" s="8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52.2" x14ac:dyDescent="0.35">
      <c r="A8" s="4" t="str">
        <f>Költségek!B3</f>
        <v>talajmunka ősszel (tarlóhántás is benne)</v>
      </c>
      <c r="B8">
        <f>Költségek!C3</f>
        <v>34000</v>
      </c>
      <c r="C8" s="58" t="s">
        <v>18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7.399999999999999" x14ac:dyDescent="0.25">
      <c r="A9" s="4" t="str">
        <f>Költségek!B4</f>
        <v>talajmunka tavasszal</v>
      </c>
      <c r="B9">
        <f>Költségek!C4</f>
        <v>13000</v>
      </c>
      <c r="C9" s="59"/>
    </row>
    <row r="10" spans="1:16" ht="17.399999999999999" x14ac:dyDescent="0.25">
      <c r="A10" s="4" t="str">
        <f>Költségek!B5</f>
        <v>műtrágya szórás</v>
      </c>
      <c r="B10">
        <f>Költségek!C5</f>
        <v>6000</v>
      </c>
      <c r="C10" s="59"/>
    </row>
    <row r="11" spans="1:16" ht="34.799999999999997" x14ac:dyDescent="0.25">
      <c r="A11" s="4" t="str">
        <f>Költségek!B6</f>
        <v>Gyomirtó permetezés</v>
      </c>
      <c r="B11">
        <f>Költségek!C6</f>
        <v>6000</v>
      </c>
      <c r="C11" s="59"/>
    </row>
    <row r="12" spans="1:16" ht="17.399999999999999" x14ac:dyDescent="0.25">
      <c r="A12" s="4" t="str">
        <f>Költségek!B7</f>
        <v>vetés</v>
      </c>
      <c r="B12">
        <f>Költségek!C7</f>
        <v>10000</v>
      </c>
      <c r="C12" s="59"/>
    </row>
    <row r="13" spans="1:16" ht="17.399999999999999" x14ac:dyDescent="0.25">
      <c r="A13" s="4" t="str">
        <f>Költségek!B8</f>
        <v>kultivátorozás</v>
      </c>
      <c r="B13">
        <f>Költségek!C8</f>
        <v>6000</v>
      </c>
      <c r="C13" s="59"/>
    </row>
    <row r="14" spans="1:16" ht="17.399999999999999" x14ac:dyDescent="0.25">
      <c r="A14" s="4" t="str">
        <f>Költségek!B9</f>
        <v>kombájnolás</v>
      </c>
      <c r="B14">
        <f>Költségek!C9</f>
        <v>25000</v>
      </c>
      <c r="C14" s="59"/>
    </row>
    <row r="15" spans="1:16" ht="17.399999999999999" x14ac:dyDescent="0.25">
      <c r="A15" s="4" t="str">
        <f>Költségek!B11</f>
        <v xml:space="preserve">műtrágya </v>
      </c>
      <c r="B15">
        <f>Költségek!C11</f>
        <v>60000</v>
      </c>
      <c r="C15" s="59"/>
    </row>
    <row r="16" spans="1:16" ht="17.399999999999999" x14ac:dyDescent="0.25">
      <c r="A16" s="4" t="str">
        <f>Költségek!B12</f>
        <v>Lombtrágya</v>
      </c>
      <c r="B16">
        <f>Költségek!C12</f>
        <v>5000</v>
      </c>
      <c r="C16" s="59"/>
    </row>
    <row r="17" spans="1:3" ht="52.2" x14ac:dyDescent="0.25">
      <c r="A17" s="4" t="str">
        <f>Költségek!B13</f>
        <v>Egyéb növénykondicionálók</v>
      </c>
      <c r="B17">
        <f>Költségek!C13</f>
        <v>8000</v>
      </c>
      <c r="C17" s="59"/>
    </row>
    <row r="18" spans="1:3" ht="34.799999999999997" x14ac:dyDescent="0.25">
      <c r="A18" s="4" t="str">
        <f>Költségek!B14</f>
        <v>Növényvédelem állományban</v>
      </c>
      <c r="B18">
        <f>Költségek!C14</f>
        <v>20000</v>
      </c>
      <c r="C18" s="59"/>
    </row>
    <row r="19" spans="1:3" ht="17.399999999999999" x14ac:dyDescent="0.25">
      <c r="A19" s="4" t="str">
        <f>Költségek!B15</f>
        <v>Talajfertőtlenítő szer</v>
      </c>
      <c r="B19">
        <f>Költségek!C15</f>
        <v>22000</v>
      </c>
      <c r="C19" s="59"/>
    </row>
    <row r="20" spans="1:3" ht="17.399999999999999" x14ac:dyDescent="0.25">
      <c r="A20" s="4" t="str">
        <f>Költségek!B16</f>
        <v>Gyomirtó szer</v>
      </c>
      <c r="B20">
        <f>Költségek!C16</f>
        <v>15000</v>
      </c>
      <c r="C20" s="59"/>
    </row>
    <row r="21" spans="1:3" ht="17.399999999999999" x14ac:dyDescent="0.25">
      <c r="A21" s="4" t="str">
        <f>Költségek!B17</f>
        <v>Vetőmag</v>
      </c>
      <c r="B21">
        <f>Költségek!C17</f>
        <v>50000</v>
      </c>
      <c r="C21" s="59"/>
    </row>
    <row r="22" spans="1:3" ht="17.399999999999999" x14ac:dyDescent="0.25">
      <c r="A22" s="4" t="str">
        <f>Költségek!B18</f>
        <v>Földbérlet</v>
      </c>
      <c r="B22">
        <f>Költségek!C18</f>
        <v>70000</v>
      </c>
      <c r="C22" s="59"/>
    </row>
    <row r="23" spans="1:3" ht="34.799999999999997" x14ac:dyDescent="0.25">
      <c r="A23" s="4" t="str">
        <f>Költségek!B19</f>
        <v>terményszállítás, betárolás Ft/t</v>
      </c>
      <c r="B23">
        <f>Költségek!C19</f>
        <v>2500</v>
      </c>
    </row>
    <row r="24" spans="1:3" ht="69.599999999999994" x14ac:dyDescent="0.25">
      <c r="A24" s="4" t="str">
        <f>Költségek!B20</f>
        <v>Értékesítési átlagár - értékesítési költségekkel csökkentve</v>
      </c>
      <c r="B24">
        <f>Költségek!C20</f>
        <v>42000</v>
      </c>
    </row>
    <row r="25" spans="1:3" ht="17.399999999999999" x14ac:dyDescent="0.25">
      <c r="A25" s="4" t="s">
        <v>22</v>
      </c>
      <c r="B25">
        <f>Költségek!C21</f>
        <v>70000</v>
      </c>
    </row>
    <row r="26" spans="1:3" ht="17.399999999999999" x14ac:dyDescent="0.25">
      <c r="A26" s="5" t="s">
        <v>8</v>
      </c>
      <c r="B26">
        <f>Költségek!C22</f>
        <v>650</v>
      </c>
    </row>
  </sheetData>
  <sheetProtection selectLockedCells="1" selectUnlockedCells="1"/>
  <protectedRanges>
    <protectedRange sqref="B8:B26" name="Tartomány1"/>
  </protectedRanges>
  <mergeCells count="1">
    <mergeCell ref="C8:C2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8"/>
  </sheetPr>
  <dimension ref="A1:G27"/>
  <sheetViews>
    <sheetView workbookViewId="0">
      <selection activeCell="B11" sqref="B11"/>
    </sheetView>
  </sheetViews>
  <sheetFormatPr defaultRowHeight="13.2" x14ac:dyDescent="0.25"/>
  <cols>
    <col min="1" max="1" width="30.44140625" customWidth="1"/>
  </cols>
  <sheetData>
    <row r="1" spans="1:7" ht="15.6" x14ac:dyDescent="0.25">
      <c r="B1">
        <v>2005</v>
      </c>
      <c r="C1">
        <v>2006</v>
      </c>
      <c r="D1">
        <v>2006</v>
      </c>
      <c r="E1" s="28">
        <v>2008</v>
      </c>
    </row>
    <row r="2" spans="1:7" ht="20.399999999999999" x14ac:dyDescent="0.35">
      <c r="A2" t="s">
        <v>1</v>
      </c>
      <c r="C2" s="1"/>
    </row>
    <row r="3" spans="1:7" ht="21.6" thickBot="1" x14ac:dyDescent="0.45">
      <c r="A3" s="15" t="s">
        <v>33</v>
      </c>
      <c r="B3" s="8"/>
      <c r="C3" s="8"/>
      <c r="D3" s="8"/>
    </row>
    <row r="4" spans="1:7" ht="18" thickBot="1" x14ac:dyDescent="0.3">
      <c r="A4" s="4" t="s">
        <v>12</v>
      </c>
      <c r="B4" s="6">
        <v>13000</v>
      </c>
      <c r="C4" s="6">
        <v>9000</v>
      </c>
      <c r="D4" s="6">
        <v>10000</v>
      </c>
      <c r="E4" s="29">
        <v>16000</v>
      </c>
      <c r="F4" s="17"/>
      <c r="G4" s="17"/>
    </row>
    <row r="5" spans="1:7" ht="18" thickBot="1" x14ac:dyDescent="0.3">
      <c r="A5" s="4" t="s">
        <v>13</v>
      </c>
      <c r="B5" s="6">
        <v>13500</v>
      </c>
      <c r="C5" s="6">
        <v>12000</v>
      </c>
      <c r="D5" s="6">
        <v>10000</v>
      </c>
      <c r="E5" s="29">
        <v>18000</v>
      </c>
      <c r="F5" s="17"/>
      <c r="G5" s="17"/>
    </row>
    <row r="6" spans="1:7" ht="18" thickBot="1" x14ac:dyDescent="0.3">
      <c r="A6" s="4" t="s">
        <v>6</v>
      </c>
      <c r="B6" s="6">
        <v>3500</v>
      </c>
      <c r="C6" s="6">
        <v>2500</v>
      </c>
      <c r="D6" s="6">
        <v>2500</v>
      </c>
      <c r="E6" s="29">
        <v>4000</v>
      </c>
      <c r="F6" s="17"/>
      <c r="G6" s="17"/>
    </row>
    <row r="7" spans="1:7" ht="18" thickBot="1" x14ac:dyDescent="0.3">
      <c r="A7" s="4" t="s">
        <v>14</v>
      </c>
      <c r="B7" s="6">
        <v>8000</v>
      </c>
      <c r="C7" s="6">
        <v>5000</v>
      </c>
      <c r="D7" s="6">
        <v>6000</v>
      </c>
      <c r="E7" s="29">
        <v>10000</v>
      </c>
      <c r="F7" s="17"/>
      <c r="G7" s="17"/>
    </row>
    <row r="8" spans="1:7" ht="18" thickBot="1" x14ac:dyDescent="0.3">
      <c r="A8" s="4" t="s">
        <v>5</v>
      </c>
      <c r="B8" s="6">
        <v>3500</v>
      </c>
      <c r="C8" s="6">
        <v>3000</v>
      </c>
      <c r="D8" s="6">
        <v>3500</v>
      </c>
      <c r="E8" s="29">
        <v>4500</v>
      </c>
      <c r="F8" s="17"/>
      <c r="G8" s="17"/>
    </row>
    <row r="9" spans="1:7" ht="18" thickBot="1" x14ac:dyDescent="0.3">
      <c r="A9" s="4" t="s">
        <v>7</v>
      </c>
      <c r="B9" s="6">
        <v>3500</v>
      </c>
      <c r="C9" s="6">
        <v>2000</v>
      </c>
      <c r="D9" s="6">
        <v>2000</v>
      </c>
      <c r="E9" s="29">
        <v>4500</v>
      </c>
      <c r="F9" s="17"/>
      <c r="G9" s="17"/>
    </row>
    <row r="10" spans="1:7" ht="18" thickBot="1" x14ac:dyDescent="0.3">
      <c r="A10" s="4" t="s">
        <v>15</v>
      </c>
      <c r="B10" s="6">
        <v>16000</v>
      </c>
      <c r="C10" s="6">
        <v>13000</v>
      </c>
      <c r="D10" s="6">
        <v>12000</v>
      </c>
      <c r="E10" s="29">
        <v>17000</v>
      </c>
      <c r="F10" s="17"/>
      <c r="G10" s="17"/>
    </row>
    <row r="11" spans="1:7" ht="18" thickBot="1" x14ac:dyDescent="0.3">
      <c r="A11" s="4" t="s">
        <v>11</v>
      </c>
      <c r="B11" s="6">
        <v>25000</v>
      </c>
      <c r="C11" s="6">
        <v>35000</v>
      </c>
      <c r="D11" s="6">
        <v>30000</v>
      </c>
      <c r="E11" s="29">
        <v>63500</v>
      </c>
      <c r="F11" s="17"/>
      <c r="G11" s="17"/>
    </row>
    <row r="12" spans="1:7" ht="18" thickBot="1" x14ac:dyDescent="0.3">
      <c r="A12" s="4" t="s">
        <v>9</v>
      </c>
      <c r="B12" s="6">
        <v>20000</v>
      </c>
      <c r="C12" s="6"/>
      <c r="D12" s="6"/>
      <c r="E12" s="29">
        <v>0</v>
      </c>
      <c r="F12" s="17"/>
      <c r="G12" s="17"/>
    </row>
    <row r="13" spans="1:7" ht="18" thickBot="1" x14ac:dyDescent="0.3">
      <c r="A13" s="4" t="s">
        <v>16</v>
      </c>
      <c r="B13" s="6">
        <v>12000</v>
      </c>
      <c r="C13" s="6">
        <v>19000</v>
      </c>
      <c r="D13" s="6">
        <v>17000</v>
      </c>
      <c r="E13" s="29">
        <v>14000</v>
      </c>
      <c r="F13" s="17"/>
      <c r="G13" s="17"/>
    </row>
    <row r="14" spans="1:7" ht="18" thickBot="1" x14ac:dyDescent="0.35">
      <c r="A14" s="4" t="s">
        <v>17</v>
      </c>
      <c r="B14" s="6">
        <v>18000</v>
      </c>
      <c r="C14" s="6">
        <v>26000</v>
      </c>
      <c r="D14" s="6">
        <v>25000</v>
      </c>
      <c r="E14" s="30">
        <v>35000</v>
      </c>
      <c r="F14" s="17"/>
      <c r="G14" s="17"/>
    </row>
    <row r="15" spans="1:7" ht="18" thickBot="1" x14ac:dyDescent="0.3">
      <c r="A15" s="4" t="s">
        <v>21</v>
      </c>
      <c r="B15" s="6">
        <v>30000</v>
      </c>
      <c r="C15" s="6">
        <v>25000</v>
      </c>
      <c r="D15" s="6">
        <v>27000</v>
      </c>
      <c r="E15" s="29">
        <v>45000</v>
      </c>
      <c r="F15" s="17"/>
      <c r="G15" s="17"/>
    </row>
    <row r="16" spans="1:7" ht="35.4" thickBot="1" x14ac:dyDescent="0.3">
      <c r="A16" s="4" t="s">
        <v>19</v>
      </c>
      <c r="B16" s="6">
        <v>1000</v>
      </c>
      <c r="C16" s="6">
        <v>1000</v>
      </c>
      <c r="D16" s="6">
        <v>1000</v>
      </c>
      <c r="E16" s="29">
        <v>1200</v>
      </c>
      <c r="F16" s="17"/>
      <c r="G16" s="17"/>
    </row>
    <row r="17" spans="1:7" ht="52.8" thickBot="1" x14ac:dyDescent="0.3">
      <c r="A17" s="4" t="s">
        <v>20</v>
      </c>
      <c r="B17" s="6">
        <v>24000</v>
      </c>
      <c r="C17" s="6">
        <v>28000</v>
      </c>
      <c r="D17" s="6">
        <v>28000</v>
      </c>
      <c r="E17" s="29">
        <v>35000</v>
      </c>
      <c r="F17" s="17"/>
      <c r="G17" s="17"/>
    </row>
    <row r="18" spans="1:7" ht="18" thickBot="1" x14ac:dyDescent="0.3">
      <c r="A18" s="4" t="s">
        <v>22</v>
      </c>
      <c r="B18" s="6">
        <v>37000</v>
      </c>
      <c r="C18" s="6">
        <v>40000</v>
      </c>
      <c r="D18" s="6">
        <v>70000</v>
      </c>
      <c r="E18" s="29">
        <v>42000</v>
      </c>
      <c r="F18" s="17"/>
      <c r="G18" s="17"/>
    </row>
    <row r="19" spans="1:7" ht="18" thickBot="1" x14ac:dyDescent="0.3">
      <c r="A19" s="5" t="s">
        <v>8</v>
      </c>
      <c r="B19" s="7">
        <v>600</v>
      </c>
      <c r="C19" s="7">
        <v>500</v>
      </c>
      <c r="D19" s="7">
        <v>400</v>
      </c>
      <c r="E19" s="29">
        <v>650</v>
      </c>
    </row>
    <row r="20" spans="1:7" x14ac:dyDescent="0.25">
      <c r="E20" s="17"/>
      <c r="F20" s="17"/>
      <c r="G20" s="17"/>
    </row>
    <row r="21" spans="1:7" x14ac:dyDescent="0.25">
      <c r="E21" s="17"/>
      <c r="F21" s="17"/>
      <c r="G21" s="17"/>
    </row>
    <row r="23" spans="1:7" x14ac:dyDescent="0.25">
      <c r="E23" s="18"/>
      <c r="F23" s="18"/>
      <c r="G23" s="18"/>
    </row>
    <row r="24" spans="1:7" x14ac:dyDescent="0.25">
      <c r="E24" s="18"/>
      <c r="F24" s="18"/>
      <c r="G24" s="18"/>
    </row>
    <row r="25" spans="1:7" x14ac:dyDescent="0.25">
      <c r="E25" s="18"/>
      <c r="F25" s="18"/>
      <c r="G25" s="18"/>
    </row>
    <row r="26" spans="1:7" x14ac:dyDescent="0.25">
      <c r="E26" s="18"/>
      <c r="F26" s="18"/>
      <c r="G26" s="18"/>
    </row>
    <row r="27" spans="1:7" x14ac:dyDescent="0.25">
      <c r="E27" s="18"/>
      <c r="F27" s="18"/>
      <c r="G27" s="18"/>
    </row>
  </sheetData>
  <protectedRanges>
    <protectedRange sqref="C4:C19" name="Tartomány1"/>
    <protectedRange sqref="D4:D19" name="Tartomány1_1"/>
    <protectedRange sqref="B4:B19" name="Tartomány1_3"/>
  </protectedRange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R27"/>
  <sheetViews>
    <sheetView tabSelected="1" workbookViewId="0">
      <selection activeCell="C3" sqref="C3"/>
    </sheetView>
  </sheetViews>
  <sheetFormatPr defaultColWidth="9.109375" defaultRowHeight="13.2" x14ac:dyDescent="0.25"/>
  <cols>
    <col min="1" max="1" width="10.5546875" bestFit="1" customWidth="1"/>
    <col min="2" max="2" width="43.33203125" customWidth="1"/>
    <col min="3" max="3" width="14" bestFit="1" customWidth="1"/>
    <col min="4" max="4" width="10.6640625" bestFit="1" customWidth="1"/>
    <col min="7" max="10" width="11.5546875" bestFit="1" customWidth="1"/>
    <col min="11" max="11" width="9.5546875" bestFit="1" customWidth="1"/>
    <col min="12" max="12" width="5.5546875" customWidth="1"/>
    <col min="13" max="13" width="6.44140625" hidden="1" customWidth="1"/>
    <col min="14" max="14" width="6.33203125" hidden="1" customWidth="1"/>
    <col min="15" max="15" width="6.88671875" style="32" customWidth="1"/>
    <col min="16" max="16" width="9.109375" style="32"/>
  </cols>
  <sheetData>
    <row r="1" spans="1:18" ht="21" x14ac:dyDescent="0.4">
      <c r="B1" s="15" t="s">
        <v>33</v>
      </c>
      <c r="E1" s="48"/>
      <c r="F1" s="48"/>
      <c r="K1" s="31"/>
      <c r="L1" s="9"/>
    </row>
    <row r="2" spans="1:18" ht="21" x14ac:dyDescent="0.4">
      <c r="B2" s="15"/>
      <c r="C2" s="28"/>
      <c r="D2" s="38"/>
      <c r="E2" s="38"/>
      <c r="F2" s="38"/>
      <c r="I2" s="18"/>
      <c r="J2" s="17"/>
      <c r="K2" s="18"/>
      <c r="L2" s="51"/>
      <c r="M2" s="18"/>
      <c r="N2" s="17"/>
      <c r="Q2" s="33"/>
      <c r="R2" s="29"/>
    </row>
    <row r="3" spans="1:18" ht="17.399999999999999" x14ac:dyDescent="0.25">
      <c r="A3" t="s">
        <v>195</v>
      </c>
      <c r="B3" s="4" t="s">
        <v>197</v>
      </c>
      <c r="C3" s="53">
        <v>34000</v>
      </c>
      <c r="D3" s="29"/>
      <c r="E3" s="34"/>
      <c r="F3" s="29"/>
      <c r="G3" s="29"/>
      <c r="H3" s="29"/>
      <c r="I3" s="18"/>
      <c r="J3" s="17"/>
      <c r="K3" s="18"/>
      <c r="L3" s="51"/>
      <c r="M3" s="18"/>
      <c r="N3" s="17"/>
      <c r="P3" s="18"/>
    </row>
    <row r="4" spans="1:18" ht="17.399999999999999" x14ac:dyDescent="0.25">
      <c r="A4" t="s">
        <v>195</v>
      </c>
      <c r="B4" s="4" t="s">
        <v>13</v>
      </c>
      <c r="C4" s="53">
        <v>13000</v>
      </c>
      <c r="D4" s="29"/>
      <c r="E4" s="34"/>
      <c r="F4" s="29"/>
      <c r="G4" s="29"/>
      <c r="H4" s="29"/>
      <c r="I4" s="18"/>
      <c r="J4" s="17"/>
      <c r="K4" s="18"/>
      <c r="L4" s="51"/>
      <c r="M4" s="18"/>
      <c r="N4" s="17"/>
      <c r="P4" s="18"/>
    </row>
    <row r="5" spans="1:18" ht="17.399999999999999" x14ac:dyDescent="0.25">
      <c r="A5" t="s">
        <v>195</v>
      </c>
      <c r="B5" s="4" t="s">
        <v>6</v>
      </c>
      <c r="C5" s="53">
        <v>6000</v>
      </c>
      <c r="D5" s="29"/>
      <c r="E5" s="34"/>
      <c r="F5" s="29"/>
      <c r="G5" s="29"/>
      <c r="H5" s="29"/>
      <c r="I5" s="18"/>
      <c r="J5" s="17"/>
      <c r="K5" s="18"/>
      <c r="L5" s="51"/>
      <c r="M5" s="18"/>
      <c r="N5" s="17"/>
      <c r="P5" s="18"/>
    </row>
    <row r="6" spans="1:18" ht="17.399999999999999" x14ac:dyDescent="0.25">
      <c r="A6" t="s">
        <v>195</v>
      </c>
      <c r="B6" s="4" t="s">
        <v>141</v>
      </c>
      <c r="C6" s="53">
        <v>6000</v>
      </c>
      <c r="D6" s="29"/>
      <c r="E6" s="34"/>
      <c r="F6" s="29"/>
      <c r="G6" s="29"/>
      <c r="H6" s="29"/>
      <c r="I6" s="18"/>
      <c r="J6" s="17"/>
      <c r="K6" s="18"/>
      <c r="L6" s="51"/>
      <c r="M6" s="18"/>
      <c r="N6" s="17"/>
      <c r="P6" s="18"/>
    </row>
    <row r="7" spans="1:18" ht="17.399999999999999" x14ac:dyDescent="0.25">
      <c r="A7" t="s">
        <v>195</v>
      </c>
      <c r="B7" s="4" t="s">
        <v>5</v>
      </c>
      <c r="C7" s="53">
        <v>10000</v>
      </c>
      <c r="D7" s="29"/>
      <c r="E7" s="34"/>
      <c r="F7" s="29"/>
      <c r="G7" s="29"/>
      <c r="H7" s="29"/>
      <c r="I7" s="18"/>
      <c r="J7" s="17"/>
      <c r="K7" s="18"/>
      <c r="L7" s="51"/>
      <c r="M7" s="18"/>
      <c r="N7" s="17"/>
      <c r="P7" s="18"/>
    </row>
    <row r="8" spans="1:18" ht="17.399999999999999" x14ac:dyDescent="0.25">
      <c r="A8" t="s">
        <v>195</v>
      </c>
      <c r="B8" s="4" t="s">
        <v>7</v>
      </c>
      <c r="C8" s="53">
        <v>6000</v>
      </c>
      <c r="D8" s="29"/>
      <c r="E8" s="34"/>
      <c r="F8" s="29"/>
      <c r="G8" s="29"/>
      <c r="H8" s="29"/>
      <c r="I8" s="18"/>
      <c r="J8" s="17"/>
      <c r="K8" s="18"/>
      <c r="L8" s="51"/>
      <c r="M8" s="18"/>
      <c r="N8" s="17"/>
      <c r="P8" s="18"/>
    </row>
    <row r="9" spans="1:18" ht="17.399999999999999" x14ac:dyDescent="0.25">
      <c r="A9" t="s">
        <v>195</v>
      </c>
      <c r="B9" s="4" t="s">
        <v>15</v>
      </c>
      <c r="C9" s="53">
        <v>25000</v>
      </c>
      <c r="D9" s="29"/>
      <c r="E9" s="34"/>
      <c r="F9" s="29"/>
      <c r="G9" s="29"/>
      <c r="H9" s="29"/>
      <c r="I9" s="18"/>
      <c r="J9" s="17"/>
      <c r="K9" s="18"/>
      <c r="L9" s="51"/>
      <c r="M9" s="18"/>
      <c r="N9" s="17"/>
      <c r="P9" s="18"/>
      <c r="Q9" s="32"/>
    </row>
    <row r="10" spans="1:18" ht="17.399999999999999" x14ac:dyDescent="0.25">
      <c r="A10" s="43" t="s">
        <v>224</v>
      </c>
      <c r="B10" s="4" t="s">
        <v>19</v>
      </c>
      <c r="C10" s="53">
        <v>2500</v>
      </c>
      <c r="D10" s="29"/>
      <c r="E10" s="34"/>
      <c r="F10" s="29"/>
      <c r="G10" s="29"/>
      <c r="H10" s="29"/>
      <c r="I10" s="18"/>
      <c r="J10" s="17"/>
      <c r="K10" s="18"/>
      <c r="L10" s="51"/>
      <c r="M10" s="18"/>
      <c r="N10" s="17"/>
      <c r="O10" s="18"/>
    </row>
    <row r="11" spans="1:18" ht="17.399999999999999" x14ac:dyDescent="0.25">
      <c r="A11" t="s">
        <v>196</v>
      </c>
      <c r="B11" s="4" t="s">
        <v>11</v>
      </c>
      <c r="C11" s="53">
        <v>60000</v>
      </c>
      <c r="D11" s="29"/>
      <c r="E11" s="34"/>
      <c r="F11" s="29"/>
      <c r="G11" s="43"/>
      <c r="H11" s="43"/>
      <c r="I11" s="43"/>
      <c r="J11" s="17"/>
      <c r="K11" s="18"/>
      <c r="L11" s="18"/>
      <c r="M11" s="18"/>
      <c r="N11" s="17"/>
    </row>
    <row r="12" spans="1:18" ht="17.399999999999999" x14ac:dyDescent="0.25">
      <c r="A12" t="s">
        <v>196</v>
      </c>
      <c r="B12" s="4" t="s">
        <v>47</v>
      </c>
      <c r="C12" s="53">
        <v>5000</v>
      </c>
      <c r="D12" s="29"/>
      <c r="E12" s="34"/>
      <c r="F12" s="29"/>
      <c r="J12" s="17"/>
      <c r="K12" s="18"/>
      <c r="L12" s="18"/>
      <c r="M12" s="18"/>
      <c r="N12" s="17"/>
    </row>
    <row r="13" spans="1:18" ht="17.399999999999999" x14ac:dyDescent="0.25">
      <c r="A13" t="s">
        <v>196</v>
      </c>
      <c r="B13" s="4" t="s">
        <v>48</v>
      </c>
      <c r="C13" s="53">
        <v>8000</v>
      </c>
      <c r="D13" s="29"/>
      <c r="E13" s="34"/>
      <c r="F13" s="29"/>
      <c r="J13" s="17"/>
      <c r="K13" s="18"/>
      <c r="L13" s="18"/>
      <c r="M13" s="18"/>
      <c r="N13" s="17"/>
    </row>
    <row r="14" spans="1:18" ht="17.399999999999999" x14ac:dyDescent="0.25">
      <c r="A14" t="s">
        <v>196</v>
      </c>
      <c r="B14" s="4" t="s">
        <v>49</v>
      </c>
      <c r="C14" s="53">
        <v>20000</v>
      </c>
      <c r="D14" s="29"/>
      <c r="E14" s="34"/>
      <c r="F14" s="29"/>
      <c r="G14" s="29"/>
      <c r="H14" s="29"/>
      <c r="I14" s="29"/>
      <c r="J14" s="17"/>
      <c r="K14" s="18"/>
      <c r="L14" s="18"/>
      <c r="M14" s="18"/>
      <c r="N14" s="17"/>
    </row>
    <row r="15" spans="1:18" ht="17.399999999999999" x14ac:dyDescent="0.25">
      <c r="A15" t="s">
        <v>196</v>
      </c>
      <c r="B15" s="4" t="s">
        <v>43</v>
      </c>
      <c r="C15" s="53">
        <v>22000</v>
      </c>
      <c r="D15" s="29"/>
      <c r="E15" s="34"/>
      <c r="F15" s="29"/>
      <c r="J15" s="17"/>
      <c r="K15" s="18"/>
      <c r="L15" s="18"/>
      <c r="M15" s="18"/>
      <c r="N15" s="17"/>
    </row>
    <row r="16" spans="1:18" ht="17.399999999999999" x14ac:dyDescent="0.25">
      <c r="A16" t="s">
        <v>196</v>
      </c>
      <c r="B16" s="4" t="s">
        <v>16</v>
      </c>
      <c r="C16" s="53">
        <v>15000</v>
      </c>
      <c r="D16" s="29"/>
      <c r="E16" s="34"/>
      <c r="F16" s="29"/>
      <c r="J16" s="17"/>
      <c r="K16" s="18"/>
      <c r="L16" s="18"/>
      <c r="M16" s="18"/>
      <c r="N16" s="17"/>
    </row>
    <row r="17" spans="1:18" ht="17.399999999999999" x14ac:dyDescent="0.3">
      <c r="A17" t="s">
        <v>196</v>
      </c>
      <c r="B17" s="4" t="s">
        <v>17</v>
      </c>
      <c r="C17" s="53">
        <v>50000</v>
      </c>
      <c r="D17" s="30"/>
      <c r="E17" s="34"/>
      <c r="F17" s="29"/>
      <c r="I17" s="18"/>
      <c r="J17" s="17"/>
      <c r="K17" s="18"/>
      <c r="L17" s="18"/>
      <c r="M17" s="18"/>
      <c r="N17" s="17"/>
    </row>
    <row r="18" spans="1:18" ht="17.399999999999999" x14ac:dyDescent="0.25">
      <c r="B18" s="4" t="s">
        <v>21</v>
      </c>
      <c r="C18" s="53">
        <v>70000</v>
      </c>
      <c r="D18" s="29"/>
      <c r="E18" s="34"/>
      <c r="F18" s="29"/>
      <c r="I18" s="18"/>
      <c r="J18" s="17"/>
      <c r="K18" s="18"/>
      <c r="L18" s="18"/>
      <c r="M18" s="18"/>
      <c r="N18" s="17"/>
      <c r="P18" s="52"/>
      <c r="Q18" s="52"/>
      <c r="R18" s="52"/>
    </row>
    <row r="19" spans="1:18" ht="17.399999999999999" x14ac:dyDescent="0.25">
      <c r="A19" s="43" t="s">
        <v>195</v>
      </c>
      <c r="B19" s="4" t="s">
        <v>19</v>
      </c>
      <c r="C19" s="53">
        <v>2500</v>
      </c>
      <c r="D19" s="29"/>
      <c r="E19" s="34"/>
      <c r="F19" s="29"/>
      <c r="I19" s="18"/>
      <c r="J19" s="17"/>
      <c r="K19" s="18"/>
      <c r="L19" s="18"/>
      <c r="M19" s="18"/>
      <c r="N19" s="17"/>
      <c r="P19" s="52"/>
      <c r="Q19" s="52"/>
      <c r="R19" s="52"/>
    </row>
    <row r="20" spans="1:18" ht="34.799999999999997" x14ac:dyDescent="0.25">
      <c r="A20" s="43" t="s">
        <v>223</v>
      </c>
      <c r="B20" s="4" t="s">
        <v>20</v>
      </c>
      <c r="C20" s="53">
        <v>42000</v>
      </c>
      <c r="D20" s="29"/>
      <c r="E20" s="34"/>
      <c r="F20" s="29"/>
      <c r="I20" s="18"/>
      <c r="J20" s="17"/>
      <c r="K20" s="18"/>
      <c r="L20" s="18"/>
      <c r="M20" s="18"/>
      <c r="N20" s="17"/>
      <c r="P20" s="52"/>
      <c r="Q20" s="52"/>
      <c r="R20" s="52"/>
    </row>
    <row r="21" spans="1:18" ht="17.399999999999999" x14ac:dyDescent="0.25">
      <c r="B21" s="4" t="s">
        <v>22</v>
      </c>
      <c r="C21" s="53">
        <v>70000</v>
      </c>
      <c r="D21" s="29"/>
      <c r="E21" s="34"/>
      <c r="F21" s="29"/>
      <c r="I21" s="18"/>
      <c r="J21" s="17"/>
      <c r="K21" s="18"/>
      <c r="L21" s="18"/>
      <c r="M21" s="18"/>
      <c r="N21" s="17"/>
      <c r="P21" s="52"/>
      <c r="Q21" s="52"/>
      <c r="R21" s="52"/>
    </row>
    <row r="22" spans="1:18" ht="17.399999999999999" x14ac:dyDescent="0.25">
      <c r="A22" s="43" t="s">
        <v>222</v>
      </c>
      <c r="B22" s="5" t="s">
        <v>8</v>
      </c>
      <c r="C22" s="53">
        <v>650</v>
      </c>
      <c r="D22" s="29"/>
      <c r="E22" s="34"/>
      <c r="F22" s="29"/>
      <c r="G22" s="43"/>
      <c r="H22" s="43"/>
      <c r="I22" s="43"/>
      <c r="J22" s="17"/>
      <c r="K22" s="17"/>
      <c r="L22" s="18"/>
      <c r="M22" s="18"/>
      <c r="N22" s="17"/>
      <c r="P22" s="52"/>
      <c r="Q22" s="52"/>
      <c r="R22" s="52"/>
    </row>
    <row r="23" spans="1:18" ht="17.399999999999999" x14ac:dyDescent="0.25">
      <c r="C23" s="54"/>
      <c r="E23" s="34"/>
      <c r="I23" s="18"/>
      <c r="J23" s="17"/>
      <c r="K23" s="18"/>
      <c r="L23" s="18"/>
      <c r="M23" s="18"/>
      <c r="N23" s="17"/>
      <c r="P23" s="52"/>
      <c r="Q23" s="52"/>
      <c r="R23" s="52"/>
    </row>
    <row r="24" spans="1:18" ht="17.399999999999999" x14ac:dyDescent="0.25">
      <c r="C24" s="54"/>
      <c r="E24" s="34"/>
      <c r="I24" s="18"/>
      <c r="J24" s="17"/>
      <c r="K24" s="18"/>
      <c r="L24" s="18"/>
      <c r="M24" s="18"/>
      <c r="N24" s="17"/>
    </row>
    <row r="25" spans="1:18" x14ac:dyDescent="0.25">
      <c r="C25" s="55"/>
      <c r="I25" s="18"/>
      <c r="J25" s="17"/>
      <c r="K25" s="18"/>
      <c r="L25" s="18"/>
      <c r="M25" s="18"/>
      <c r="N25" s="17"/>
    </row>
    <row r="26" spans="1:18" ht="21" x14ac:dyDescent="0.4">
      <c r="C26" s="56">
        <v>327000</v>
      </c>
      <c r="D26" s="15"/>
      <c r="E26" s="15"/>
      <c r="F26" s="15"/>
      <c r="G26" s="15"/>
      <c r="H26" s="15"/>
      <c r="I26" s="15"/>
      <c r="J26" s="15"/>
      <c r="K26" s="18"/>
      <c r="L26" s="18"/>
      <c r="M26" s="18"/>
      <c r="N26" s="17"/>
    </row>
    <row r="27" spans="1:18" x14ac:dyDescent="0.25">
      <c r="I27" s="18"/>
      <c r="J27" s="17"/>
      <c r="K27" s="18"/>
      <c r="L27" s="18"/>
      <c r="M27" s="18"/>
      <c r="N27" s="17"/>
    </row>
  </sheetData>
  <sheetProtection algorithmName="SHA-512" hashValue="TDfnZQt3Hgg2+Zfr6Z1B+mf0VDOtX1A2KOfr4gAGNjHHsLfr4BOCMlixExSGk8q826Pu2HqHogKL+WVywTcWgA==" saltValue="o0TvAdo+K7XmfMEiIkz+dw==" spinCount="100000" sheet="1" selectLockedCells="1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7"/>
  </sheetPr>
  <dimension ref="A1:M22"/>
  <sheetViews>
    <sheetView topLeftCell="B1" workbookViewId="0">
      <selection activeCell="J11" sqref="J11"/>
    </sheetView>
  </sheetViews>
  <sheetFormatPr defaultRowHeight="13.2" x14ac:dyDescent="0.25"/>
  <cols>
    <col min="2" max="2" width="13.44140625" bestFit="1" customWidth="1"/>
    <col min="3" max="4" width="13.44140625" customWidth="1"/>
    <col min="5" max="9" width="12.33203125" bestFit="1" customWidth="1"/>
    <col min="10" max="10" width="32.44140625" bestFit="1" customWidth="1"/>
    <col min="11" max="11" width="11.44140625" bestFit="1" customWidth="1"/>
  </cols>
  <sheetData>
    <row r="1" spans="1:13" ht="21" thickBot="1" x14ac:dyDescent="0.3">
      <c r="A1" s="26"/>
      <c r="B1" s="27"/>
      <c r="C1" s="27">
        <f>13+C3</f>
        <v>13</v>
      </c>
      <c r="D1" s="27">
        <f t="shared" ref="D1:I1" si="0">13+D3</f>
        <v>15</v>
      </c>
      <c r="E1" s="27">
        <f t="shared" si="0"/>
        <v>16</v>
      </c>
      <c r="F1" s="27">
        <f t="shared" si="0"/>
        <v>18</v>
      </c>
      <c r="G1" s="27">
        <f t="shared" si="0"/>
        <v>20</v>
      </c>
      <c r="H1" s="27">
        <f t="shared" si="0"/>
        <v>22</v>
      </c>
      <c r="I1" s="27">
        <f t="shared" si="0"/>
        <v>24</v>
      </c>
      <c r="J1" s="41" t="s">
        <v>31</v>
      </c>
      <c r="K1" s="27"/>
    </row>
    <row r="2" spans="1:13" ht="52.8" thickBot="1" x14ac:dyDescent="0.35">
      <c r="A2" s="20"/>
      <c r="B2" s="21" t="s">
        <v>40</v>
      </c>
      <c r="C2" s="39" t="s">
        <v>10</v>
      </c>
      <c r="D2" s="39"/>
      <c r="E2" s="40"/>
      <c r="F2" s="40"/>
      <c r="G2" s="40"/>
      <c r="H2" s="40"/>
      <c r="I2" s="40"/>
      <c r="J2" s="22" t="s">
        <v>41</v>
      </c>
      <c r="K2" s="22" t="s">
        <v>42</v>
      </c>
      <c r="L2" s="19" t="s">
        <v>39</v>
      </c>
      <c r="M2" s="19"/>
    </row>
    <row r="3" spans="1:13" ht="18" thickBot="1" x14ac:dyDescent="0.35">
      <c r="A3" s="60" t="s">
        <v>4</v>
      </c>
      <c r="B3" s="20"/>
      <c r="C3" s="42">
        <v>0</v>
      </c>
      <c r="D3" s="42">
        <v>2</v>
      </c>
      <c r="E3" s="42">
        <v>3</v>
      </c>
      <c r="F3" s="42">
        <v>5</v>
      </c>
      <c r="G3" s="42">
        <v>7</v>
      </c>
      <c r="H3" s="42">
        <v>9</v>
      </c>
      <c r="I3" s="42">
        <v>11</v>
      </c>
      <c r="J3" s="20"/>
      <c r="K3" s="20"/>
      <c r="L3" t="s">
        <v>36</v>
      </c>
      <c r="M3" t="s">
        <v>37</v>
      </c>
    </row>
    <row r="4" spans="1:13" ht="18" thickBot="1" x14ac:dyDescent="0.35">
      <c r="A4" s="60"/>
      <c r="B4" s="20"/>
      <c r="C4" s="39" t="s">
        <v>214</v>
      </c>
      <c r="D4" s="39"/>
      <c r="E4" s="39"/>
      <c r="F4" s="39"/>
      <c r="G4" s="39"/>
      <c r="H4" s="39"/>
      <c r="I4" s="39"/>
      <c r="J4" s="20"/>
      <c r="K4" s="20"/>
    </row>
    <row r="5" spans="1:13" ht="18" thickBot="1" x14ac:dyDescent="0.35">
      <c r="A5" s="61"/>
      <c r="B5" s="23">
        <v>3</v>
      </c>
      <c r="C5" s="24">
        <f t="shared" ref="C5:I19" si="1">(($K$11*$B5)-$K$8-$K$10*$B5-$K$12*$B5*(1+C$3/100)*C$3)-$K$9+$K$13</f>
        <v>-161500</v>
      </c>
      <c r="D5" s="24">
        <f t="shared" si="1"/>
        <v>-165478</v>
      </c>
      <c r="E5" s="24">
        <f t="shared" si="1"/>
        <v>-167525.5</v>
      </c>
      <c r="F5" s="24">
        <f t="shared" si="1"/>
        <v>-171737.5</v>
      </c>
      <c r="G5" s="24">
        <f t="shared" si="1"/>
        <v>-176105.5</v>
      </c>
      <c r="H5" s="24">
        <f t="shared" si="1"/>
        <v>-180629.5</v>
      </c>
      <c r="I5" s="24">
        <f t="shared" si="1"/>
        <v>-185309.5</v>
      </c>
      <c r="J5" s="20"/>
      <c r="K5" s="20"/>
      <c r="L5" s="16">
        <f t="shared" ref="L5:L7" si="2">MIN(E5:I5)</f>
        <v>-185309.5</v>
      </c>
      <c r="M5" s="16">
        <f t="shared" ref="M5:M7" si="3">MAX(E5:I5)</f>
        <v>-167525.5</v>
      </c>
    </row>
    <row r="6" spans="1:13" ht="18" thickBot="1" x14ac:dyDescent="0.35">
      <c r="A6" s="61"/>
      <c r="B6" s="23">
        <v>4</v>
      </c>
      <c r="C6" s="24">
        <f t="shared" si="1"/>
        <v>-122000</v>
      </c>
      <c r="D6" s="24">
        <f t="shared" si="1"/>
        <v>-127304</v>
      </c>
      <c r="E6" s="24">
        <f t="shared" si="1"/>
        <v>-130034</v>
      </c>
      <c r="F6" s="24">
        <f t="shared" si="1"/>
        <v>-135650</v>
      </c>
      <c r="G6" s="24">
        <f t="shared" si="1"/>
        <v>-141474</v>
      </c>
      <c r="H6" s="24">
        <f t="shared" si="1"/>
        <v>-147506</v>
      </c>
      <c r="I6" s="24">
        <f t="shared" si="1"/>
        <v>-153746</v>
      </c>
      <c r="J6" s="20"/>
      <c r="K6" s="20"/>
      <c r="L6" s="16">
        <f t="shared" si="2"/>
        <v>-153746</v>
      </c>
      <c r="M6" s="16">
        <f t="shared" si="3"/>
        <v>-130034</v>
      </c>
    </row>
    <row r="7" spans="1:13" ht="18" thickBot="1" x14ac:dyDescent="0.35">
      <c r="A7" s="61"/>
      <c r="B7" s="23">
        <v>5</v>
      </c>
      <c r="C7" s="24">
        <f t="shared" si="1"/>
        <v>-82500</v>
      </c>
      <c r="D7" s="24">
        <f t="shared" si="1"/>
        <v>-89130</v>
      </c>
      <c r="E7" s="24">
        <f t="shared" si="1"/>
        <v>-92542.5</v>
      </c>
      <c r="F7" s="24">
        <f t="shared" si="1"/>
        <v>-99562.5</v>
      </c>
      <c r="G7" s="24">
        <f t="shared" si="1"/>
        <v>-106842.5</v>
      </c>
      <c r="H7" s="24">
        <f t="shared" si="1"/>
        <v>-114382.5</v>
      </c>
      <c r="I7" s="24">
        <f t="shared" si="1"/>
        <v>-122182.5</v>
      </c>
      <c r="J7" s="20"/>
      <c r="K7" s="20"/>
      <c r="L7" s="16">
        <f t="shared" si="2"/>
        <v>-122182.5</v>
      </c>
      <c r="M7" s="16">
        <f t="shared" si="3"/>
        <v>-92542.5</v>
      </c>
    </row>
    <row r="8" spans="1:13" ht="18.75" customHeight="1" thickBot="1" x14ac:dyDescent="0.35">
      <c r="A8" s="61"/>
      <c r="B8" s="23">
        <v>6</v>
      </c>
      <c r="C8" s="24">
        <f t="shared" si="1"/>
        <v>-43000</v>
      </c>
      <c r="D8" s="24">
        <f t="shared" si="1"/>
        <v>-50956</v>
      </c>
      <c r="E8" s="24">
        <f t="shared" ref="E8:I19" si="4">(($K$11*$B8)-$K$8-$K$10*$B8-$K$12*$B8*(1+E$3/100)*E$3)-$K$9+$K$13</f>
        <v>-55051</v>
      </c>
      <c r="F8" s="24">
        <f t="shared" si="4"/>
        <v>-63475</v>
      </c>
      <c r="G8" s="24">
        <f t="shared" si="4"/>
        <v>-72211</v>
      </c>
      <c r="H8" s="24">
        <f t="shared" si="4"/>
        <v>-81259</v>
      </c>
      <c r="I8" s="24">
        <f t="shared" si="4"/>
        <v>-90619</v>
      </c>
      <c r="J8" s="25" t="s">
        <v>27</v>
      </c>
      <c r="K8" s="25">
        <f>Munkatábla!B3</f>
        <v>280000</v>
      </c>
      <c r="L8" s="16">
        <f>MIN(E8:I8)</f>
        <v>-90619</v>
      </c>
      <c r="M8" s="16">
        <f>MAX(E8:I8)</f>
        <v>-55051</v>
      </c>
    </row>
    <row r="9" spans="1:13" ht="18" thickBot="1" x14ac:dyDescent="0.35">
      <c r="A9" s="61"/>
      <c r="B9" s="23">
        <v>7</v>
      </c>
      <c r="C9" s="24">
        <f t="shared" si="1"/>
        <v>-3500</v>
      </c>
      <c r="D9" s="24">
        <f t="shared" si="1"/>
        <v>-12782</v>
      </c>
      <c r="E9" s="24">
        <f t="shared" si="4"/>
        <v>-17559.5</v>
      </c>
      <c r="F9" s="24">
        <f t="shared" si="4"/>
        <v>-27387.5</v>
      </c>
      <c r="G9" s="24">
        <f t="shared" si="4"/>
        <v>-37579.5</v>
      </c>
      <c r="H9" s="24">
        <f t="shared" si="4"/>
        <v>-48135.5</v>
      </c>
      <c r="I9" s="24">
        <f t="shared" si="4"/>
        <v>-59055.5</v>
      </c>
      <c r="J9" s="25" t="s">
        <v>26</v>
      </c>
      <c r="K9" s="25">
        <f>Munkatábla!$B$22</f>
        <v>70000</v>
      </c>
      <c r="L9" s="16">
        <f t="shared" ref="L9:L13" si="5">MIN(E9:I9)</f>
        <v>-59055.5</v>
      </c>
      <c r="M9" s="16">
        <f t="shared" ref="M9:M14" si="6">MAX(E9:I9)</f>
        <v>-17559.5</v>
      </c>
    </row>
    <row r="10" spans="1:13" ht="18" thickBot="1" x14ac:dyDescent="0.35">
      <c r="A10" s="61"/>
      <c r="B10" s="23">
        <v>8</v>
      </c>
      <c r="C10" s="24">
        <f t="shared" si="1"/>
        <v>36000</v>
      </c>
      <c r="D10" s="24">
        <f t="shared" si="1"/>
        <v>25392</v>
      </c>
      <c r="E10" s="24">
        <f t="shared" si="4"/>
        <v>19932</v>
      </c>
      <c r="F10" s="24">
        <f t="shared" si="4"/>
        <v>8700</v>
      </c>
      <c r="G10" s="24">
        <f t="shared" si="4"/>
        <v>-2948</v>
      </c>
      <c r="H10" s="24">
        <f t="shared" si="4"/>
        <v>-15012</v>
      </c>
      <c r="I10" s="24">
        <f t="shared" si="4"/>
        <v>-27492</v>
      </c>
      <c r="J10" s="25" t="s">
        <v>25</v>
      </c>
      <c r="K10" s="25">
        <f>Munkatábla!$B$4</f>
        <v>2500</v>
      </c>
      <c r="L10" s="16">
        <f t="shared" si="5"/>
        <v>-27492</v>
      </c>
      <c r="M10" s="16">
        <f t="shared" si="6"/>
        <v>19932</v>
      </c>
    </row>
    <row r="11" spans="1:13" ht="18" thickBot="1" x14ac:dyDescent="0.35">
      <c r="A11" s="61"/>
      <c r="B11" s="23">
        <v>9</v>
      </c>
      <c r="C11" s="24">
        <f t="shared" si="1"/>
        <v>75500</v>
      </c>
      <c r="D11" s="24">
        <f t="shared" si="1"/>
        <v>63566</v>
      </c>
      <c r="E11" s="24">
        <f t="shared" si="4"/>
        <v>57423.5</v>
      </c>
      <c r="F11" s="24">
        <f t="shared" si="4"/>
        <v>44787.5</v>
      </c>
      <c r="G11" s="24">
        <f t="shared" si="4"/>
        <v>31683.5</v>
      </c>
      <c r="H11" s="24">
        <f t="shared" si="4"/>
        <v>18111.499999999993</v>
      </c>
      <c r="I11" s="24">
        <f t="shared" si="4"/>
        <v>4071.4999999999854</v>
      </c>
      <c r="J11" s="25" t="s">
        <v>24</v>
      </c>
      <c r="K11" s="25">
        <f>Munkatábla!B5</f>
        <v>42000</v>
      </c>
      <c r="L11" s="16">
        <f t="shared" si="5"/>
        <v>4071.4999999999854</v>
      </c>
      <c r="M11" s="16">
        <f t="shared" si="6"/>
        <v>57423.5</v>
      </c>
    </row>
    <row r="12" spans="1:13" ht="18" thickBot="1" x14ac:dyDescent="0.35">
      <c r="A12" s="61"/>
      <c r="B12" s="23">
        <v>10</v>
      </c>
      <c r="C12" s="24">
        <f t="shared" si="1"/>
        <v>115000</v>
      </c>
      <c r="D12" s="24">
        <f t="shared" si="1"/>
        <v>101740</v>
      </c>
      <c r="E12" s="24">
        <f t="shared" si="4"/>
        <v>94915</v>
      </c>
      <c r="F12" s="24">
        <f t="shared" si="4"/>
        <v>80875</v>
      </c>
      <c r="G12" s="24">
        <f t="shared" si="4"/>
        <v>66315</v>
      </c>
      <c r="H12" s="24">
        <f t="shared" si="4"/>
        <v>51234.999999999993</v>
      </c>
      <c r="I12" s="24">
        <f t="shared" si="4"/>
        <v>35634.999999999985</v>
      </c>
      <c r="J12" s="25" t="s">
        <v>23</v>
      </c>
      <c r="K12" s="25">
        <f>Munkatábla!B6</f>
        <v>650</v>
      </c>
      <c r="L12" s="16">
        <f t="shared" si="5"/>
        <v>35634.999999999985</v>
      </c>
      <c r="M12" s="16">
        <f t="shared" si="6"/>
        <v>94915</v>
      </c>
    </row>
    <row r="13" spans="1:13" ht="18" thickBot="1" x14ac:dyDescent="0.35">
      <c r="A13" s="61"/>
      <c r="B13" s="23">
        <v>12</v>
      </c>
      <c r="C13" s="24">
        <f t="shared" si="1"/>
        <v>194000</v>
      </c>
      <c r="D13" s="24">
        <f t="shared" si="1"/>
        <v>178088</v>
      </c>
      <c r="E13" s="24">
        <f t="shared" si="4"/>
        <v>169898</v>
      </c>
      <c r="F13" s="24">
        <f t="shared" si="4"/>
        <v>153050</v>
      </c>
      <c r="G13" s="24">
        <f t="shared" si="4"/>
        <v>135578</v>
      </c>
      <c r="H13" s="24">
        <f t="shared" si="4"/>
        <v>117482</v>
      </c>
      <c r="I13" s="24">
        <f t="shared" si="4"/>
        <v>98762</v>
      </c>
      <c r="J13" s="25" t="s">
        <v>22</v>
      </c>
      <c r="K13" s="25">
        <f>Munkatábla!B25</f>
        <v>70000</v>
      </c>
      <c r="L13" s="16">
        <f t="shared" si="5"/>
        <v>98762</v>
      </c>
      <c r="M13" s="16">
        <f t="shared" si="6"/>
        <v>169898</v>
      </c>
    </row>
    <row r="14" spans="1:13" ht="18" thickBot="1" x14ac:dyDescent="0.35">
      <c r="A14" s="61"/>
      <c r="B14" s="23">
        <v>13</v>
      </c>
      <c r="C14" s="24">
        <f t="shared" si="1"/>
        <v>233500</v>
      </c>
      <c r="D14" s="24">
        <f t="shared" si="1"/>
        <v>216262</v>
      </c>
      <c r="E14" s="24">
        <f t="shared" si="4"/>
        <v>207389.5</v>
      </c>
      <c r="F14" s="24">
        <f t="shared" si="4"/>
        <v>189137.5</v>
      </c>
      <c r="G14" s="24">
        <f t="shared" si="4"/>
        <v>170209.5</v>
      </c>
      <c r="H14" s="24">
        <f t="shared" si="4"/>
        <v>150605.5</v>
      </c>
      <c r="I14" s="24">
        <f t="shared" si="4"/>
        <v>130325.5</v>
      </c>
      <c r="J14" s="25"/>
      <c r="K14" s="25"/>
      <c r="L14" s="16">
        <f>MIN(E14:I14)</f>
        <v>130325.5</v>
      </c>
      <c r="M14" s="16">
        <f t="shared" si="6"/>
        <v>207389.5</v>
      </c>
    </row>
    <row r="15" spans="1:13" ht="18" thickBot="1" x14ac:dyDescent="0.35">
      <c r="A15" s="61"/>
      <c r="B15" s="23">
        <v>14</v>
      </c>
      <c r="C15" s="24">
        <f t="shared" si="1"/>
        <v>273000</v>
      </c>
      <c r="D15" s="24">
        <f t="shared" si="1"/>
        <v>254436</v>
      </c>
      <c r="E15" s="24">
        <f t="shared" si="4"/>
        <v>244881</v>
      </c>
      <c r="F15" s="24">
        <f t="shared" si="4"/>
        <v>225225</v>
      </c>
      <c r="G15" s="24">
        <f t="shared" si="4"/>
        <v>204841</v>
      </c>
      <c r="H15" s="24">
        <f t="shared" si="4"/>
        <v>183729</v>
      </c>
      <c r="I15" s="24">
        <f t="shared" si="4"/>
        <v>161889</v>
      </c>
      <c r="J15" s="25"/>
      <c r="K15" s="25"/>
      <c r="L15" s="16"/>
      <c r="M15" s="16"/>
    </row>
    <row r="16" spans="1:13" ht="18" thickBot="1" x14ac:dyDescent="0.35">
      <c r="A16" s="61"/>
      <c r="B16" s="23">
        <v>15</v>
      </c>
      <c r="C16" s="24">
        <f t="shared" si="1"/>
        <v>312500</v>
      </c>
      <c r="D16" s="24">
        <f t="shared" si="1"/>
        <v>292610</v>
      </c>
      <c r="E16" s="24">
        <f t="shared" si="4"/>
        <v>282372.5</v>
      </c>
      <c r="F16" s="24">
        <f t="shared" si="4"/>
        <v>261312.5</v>
      </c>
      <c r="G16" s="24">
        <f t="shared" si="4"/>
        <v>239472.5</v>
      </c>
      <c r="H16" s="24">
        <f t="shared" si="4"/>
        <v>216852.5</v>
      </c>
      <c r="I16" s="24">
        <f t="shared" si="4"/>
        <v>193452.5</v>
      </c>
      <c r="J16" s="25"/>
      <c r="K16" s="25"/>
      <c r="L16" s="16"/>
      <c r="M16" s="16"/>
    </row>
    <row r="17" spans="1:13" ht="18" thickBot="1" x14ac:dyDescent="0.35">
      <c r="A17" s="61"/>
      <c r="B17" s="23">
        <v>16</v>
      </c>
      <c r="C17" s="24">
        <f t="shared" si="1"/>
        <v>352000</v>
      </c>
      <c r="D17" s="24">
        <f t="shared" si="1"/>
        <v>330784</v>
      </c>
      <c r="E17" s="24">
        <f t="shared" si="4"/>
        <v>319864</v>
      </c>
      <c r="F17" s="24">
        <f t="shared" si="4"/>
        <v>297400</v>
      </c>
      <c r="G17" s="24">
        <f t="shared" si="4"/>
        <v>274104</v>
      </c>
      <c r="H17" s="24">
        <f t="shared" si="4"/>
        <v>249976</v>
      </c>
      <c r="I17" s="24">
        <f t="shared" si="4"/>
        <v>225016</v>
      </c>
      <c r="J17" s="25"/>
      <c r="K17" s="25"/>
      <c r="L17" s="16"/>
      <c r="M17" s="16"/>
    </row>
    <row r="18" spans="1:13" ht="18" thickBot="1" x14ac:dyDescent="0.35">
      <c r="A18" s="61"/>
      <c r="B18" s="23">
        <v>17</v>
      </c>
      <c r="C18" s="24">
        <f t="shared" si="1"/>
        <v>391500</v>
      </c>
      <c r="D18" s="24">
        <f t="shared" si="1"/>
        <v>368958</v>
      </c>
      <c r="E18" s="24">
        <f t="shared" si="4"/>
        <v>357355.5</v>
      </c>
      <c r="F18" s="24">
        <f t="shared" si="4"/>
        <v>333487.5</v>
      </c>
      <c r="G18" s="24">
        <f t="shared" si="4"/>
        <v>308735.5</v>
      </c>
      <c r="H18" s="24">
        <f t="shared" si="4"/>
        <v>283099.5</v>
      </c>
      <c r="I18" s="24">
        <f t="shared" si="4"/>
        <v>256579.49999999997</v>
      </c>
      <c r="J18" s="25"/>
      <c r="K18" s="25"/>
      <c r="L18" s="16"/>
      <c r="M18" s="16"/>
    </row>
    <row r="19" spans="1:13" ht="18" thickBot="1" x14ac:dyDescent="0.35">
      <c r="A19" s="61"/>
      <c r="B19" s="23">
        <v>18</v>
      </c>
      <c r="C19" s="24">
        <f t="shared" si="1"/>
        <v>431000</v>
      </c>
      <c r="D19" s="24">
        <f t="shared" si="1"/>
        <v>407132</v>
      </c>
      <c r="E19" s="24">
        <f t="shared" si="4"/>
        <v>394847</v>
      </c>
      <c r="F19" s="24">
        <f t="shared" si="4"/>
        <v>369575</v>
      </c>
      <c r="G19" s="24">
        <f t="shared" si="4"/>
        <v>343367</v>
      </c>
      <c r="H19" s="24">
        <f t="shared" si="4"/>
        <v>316223</v>
      </c>
      <c r="I19" s="24">
        <f t="shared" si="4"/>
        <v>288143</v>
      </c>
      <c r="J19" s="25"/>
      <c r="K19" s="25"/>
      <c r="L19" s="16"/>
      <c r="M19" s="16"/>
    </row>
    <row r="20" spans="1:13" ht="18" thickBot="1" x14ac:dyDescent="0.35">
      <c r="A20" s="20"/>
      <c r="B20" s="20" t="s">
        <v>34</v>
      </c>
      <c r="C20" s="50">
        <f t="shared" ref="C20:H20" si="7">MIN(C5:C19)</f>
        <v>-161500</v>
      </c>
      <c r="D20" s="50">
        <f t="shared" si="7"/>
        <v>-165478</v>
      </c>
      <c r="E20" s="50">
        <f t="shared" si="7"/>
        <v>-167525.5</v>
      </c>
      <c r="F20" s="50">
        <f t="shared" si="7"/>
        <v>-171737.5</v>
      </c>
      <c r="G20" s="50">
        <f t="shared" si="7"/>
        <v>-176105.5</v>
      </c>
      <c r="H20" s="50">
        <f t="shared" si="7"/>
        <v>-180629.5</v>
      </c>
      <c r="I20" s="50">
        <f>MIN(I3:I19)</f>
        <v>-185309.5</v>
      </c>
      <c r="J20" s="20"/>
      <c r="K20" s="50">
        <f>SUM(K8:K12)</f>
        <v>395150</v>
      </c>
    </row>
    <row r="21" spans="1:13" ht="18" thickBot="1" x14ac:dyDescent="0.35">
      <c r="A21" s="20"/>
      <c r="B21" s="20" t="s">
        <v>35</v>
      </c>
      <c r="C21" s="50">
        <f t="shared" ref="C21:I21" si="8">MAX(C3:C19)</f>
        <v>431000</v>
      </c>
      <c r="D21" s="50">
        <f t="shared" si="8"/>
        <v>407132</v>
      </c>
      <c r="E21" s="50">
        <f t="shared" si="8"/>
        <v>394847</v>
      </c>
      <c r="F21" s="50">
        <f t="shared" si="8"/>
        <v>369575</v>
      </c>
      <c r="G21" s="50">
        <f t="shared" si="8"/>
        <v>343367</v>
      </c>
      <c r="H21" s="50">
        <f t="shared" si="8"/>
        <v>316223</v>
      </c>
      <c r="I21" s="50">
        <f t="shared" si="8"/>
        <v>288143</v>
      </c>
      <c r="J21" s="20"/>
      <c r="K21" s="50">
        <f>20000*6</f>
        <v>120000</v>
      </c>
    </row>
    <row r="22" spans="1:13" ht="18" thickBot="1" x14ac:dyDescent="0.35">
      <c r="E22" s="49">
        <f>(($K$11*$B22)-$K$8-$K$10*$B22-$K$12*$B22*(1+E$3/100)*E$3)-$K$9+$K$13</f>
        <v>-280000</v>
      </c>
    </row>
  </sheetData>
  <sheetProtection algorithmName="SHA-512" hashValue="qptvTLopnEpR1dNED80EJslS5yE8gw7XnySyUQnj+5vviUWF4ehw/CjT5Uc5ZcoPR/KOHhHe9T10J3N3pT1ZkQ==" saltValue="AjpzX+aVcUmOIWaZyGkp4A==" spinCount="100000" sheet="1" objects="1" scenarios="1"/>
  <mergeCells count="1">
    <mergeCell ref="A3:A1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D37C9-8712-4DD9-ABFE-36363FA9247A}">
  <dimension ref="A1:B20"/>
  <sheetViews>
    <sheetView topLeftCell="A2" workbookViewId="0">
      <selection activeCell="B7" sqref="B7"/>
    </sheetView>
  </sheetViews>
  <sheetFormatPr defaultRowHeight="13.2" x14ac:dyDescent="0.25"/>
  <cols>
    <col min="1" max="1" width="23.109375" bestFit="1" customWidth="1"/>
  </cols>
  <sheetData>
    <row r="1" spans="1:2" ht="13.8" thickBot="1" x14ac:dyDescent="0.3"/>
    <row r="2" spans="1:2" ht="16.2" thickBot="1" x14ac:dyDescent="0.35">
      <c r="A2" s="62" t="s">
        <v>225</v>
      </c>
      <c r="B2" s="63">
        <v>8100</v>
      </c>
    </row>
    <row r="3" spans="1:2" ht="16.2" thickBot="1" x14ac:dyDescent="0.35">
      <c r="A3" s="62" t="s">
        <v>226</v>
      </c>
      <c r="B3" s="63">
        <v>8301</v>
      </c>
    </row>
    <row r="4" spans="1:2" ht="16.2" thickBot="1" x14ac:dyDescent="0.35">
      <c r="A4" s="62" t="s">
        <v>201</v>
      </c>
      <c r="B4" s="63">
        <v>8900</v>
      </c>
    </row>
    <row r="5" spans="1:2" ht="15.6" x14ac:dyDescent="0.3">
      <c r="A5" s="64" t="s">
        <v>202</v>
      </c>
      <c r="B5" s="65">
        <v>8119</v>
      </c>
    </row>
    <row r="6" spans="1:2" ht="16.2" thickBot="1" x14ac:dyDescent="0.35">
      <c r="A6" s="66" t="s">
        <v>200</v>
      </c>
      <c r="B6" s="67">
        <v>8450</v>
      </c>
    </row>
    <row r="7" spans="1:2" ht="16.2" thickBot="1" x14ac:dyDescent="0.35">
      <c r="A7" s="62" t="s">
        <v>227</v>
      </c>
      <c r="B7" s="63">
        <v>9220</v>
      </c>
    </row>
    <row r="8" spans="1:2" ht="16.2" thickBot="1" x14ac:dyDescent="0.35">
      <c r="A8" s="62" t="s">
        <v>203</v>
      </c>
      <c r="B8" s="63">
        <v>8955</v>
      </c>
    </row>
    <row r="9" spans="1:2" ht="16.2" thickBot="1" x14ac:dyDescent="0.35">
      <c r="A9" s="68" t="s">
        <v>198</v>
      </c>
      <c r="B9" s="63">
        <v>8500</v>
      </c>
    </row>
    <row r="10" spans="1:2" ht="16.2" thickBot="1" x14ac:dyDescent="0.35">
      <c r="A10" s="62" t="s">
        <v>199</v>
      </c>
      <c r="B10" s="69">
        <v>8300</v>
      </c>
    </row>
    <row r="11" spans="1:2" ht="16.2" thickBot="1" x14ac:dyDescent="0.35">
      <c r="A11" s="62" t="s">
        <v>228</v>
      </c>
      <c r="B11" s="69">
        <v>9253</v>
      </c>
    </row>
    <row r="12" spans="1:2" ht="16.2" thickBot="1" x14ac:dyDescent="0.35">
      <c r="A12" s="62" t="s">
        <v>210</v>
      </c>
      <c r="B12" s="69">
        <v>9300</v>
      </c>
    </row>
    <row r="13" spans="1:2" ht="16.2" thickBot="1" x14ac:dyDescent="0.35">
      <c r="A13" s="62" t="s">
        <v>229</v>
      </c>
      <c r="B13" s="69">
        <v>7000</v>
      </c>
    </row>
    <row r="14" spans="1:2" ht="16.2" thickBot="1" x14ac:dyDescent="0.35">
      <c r="A14" s="62" t="s">
        <v>230</v>
      </c>
      <c r="B14" s="69">
        <v>7500</v>
      </c>
    </row>
    <row r="15" spans="1:2" ht="16.2" thickBot="1" x14ac:dyDescent="0.35">
      <c r="A15" s="68" t="s">
        <v>207</v>
      </c>
      <c r="B15" s="63">
        <v>8929</v>
      </c>
    </row>
    <row r="16" spans="1:2" ht="16.2" thickBot="1" x14ac:dyDescent="0.35">
      <c r="A16" s="62" t="s">
        <v>208</v>
      </c>
      <c r="B16" s="69">
        <v>6075</v>
      </c>
    </row>
    <row r="17" spans="1:2" ht="16.2" thickBot="1" x14ac:dyDescent="0.35">
      <c r="A17" s="62" t="s">
        <v>209</v>
      </c>
      <c r="B17" s="69">
        <v>9123</v>
      </c>
    </row>
    <row r="18" spans="1:2" ht="16.2" thickBot="1" x14ac:dyDescent="0.35">
      <c r="A18" s="62" t="s">
        <v>204</v>
      </c>
      <c r="B18" s="69">
        <v>5900</v>
      </c>
    </row>
    <row r="19" spans="1:2" ht="16.2" thickBot="1" x14ac:dyDescent="0.35">
      <c r="A19" s="62" t="s">
        <v>205</v>
      </c>
      <c r="B19" s="69">
        <v>6900</v>
      </c>
    </row>
    <row r="20" spans="1:2" ht="16.2" thickBot="1" x14ac:dyDescent="0.35">
      <c r="A20" s="62" t="s">
        <v>231</v>
      </c>
      <c r="B20" s="69">
        <v>5000</v>
      </c>
    </row>
  </sheetData>
  <sheetProtection algorithmName="SHA-512" hashValue="P2AO+AUgcPR2uXHSC8IEeHRXpFinz6cWsLB9T+K+ILv66BD9fzURLTtolaoHMl92Klup/BMd+R9ynmRgyY82kw==" saltValue="V57PVqr3gCCBFmuwOt0Wnw==" spinCount="100000"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92172-0E95-47A8-A481-B50E901A2250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81BD0-3597-4731-8848-6010592F7274}">
  <dimension ref="A2:I22"/>
  <sheetViews>
    <sheetView workbookViewId="0">
      <selection activeCell="P15" sqref="P15"/>
    </sheetView>
  </sheetViews>
  <sheetFormatPr defaultRowHeight="13.2" x14ac:dyDescent="0.25"/>
  <cols>
    <col min="2" max="2" width="25" bestFit="1" customWidth="1"/>
  </cols>
  <sheetData>
    <row r="2" spans="1:9" x14ac:dyDescent="0.25">
      <c r="B2" s="43" t="s">
        <v>212</v>
      </c>
      <c r="C2" s="43" t="s">
        <v>213</v>
      </c>
    </row>
    <row r="3" spans="1:9" ht="15.6" x14ac:dyDescent="0.25">
      <c r="A3">
        <v>1</v>
      </c>
      <c r="B3" s="44" t="s">
        <v>221</v>
      </c>
      <c r="C3" s="46">
        <v>8085</v>
      </c>
    </row>
    <row r="4" spans="1:9" ht="15.6" x14ac:dyDescent="0.25">
      <c r="A4">
        <v>2</v>
      </c>
      <c r="B4" s="44" t="s">
        <v>199</v>
      </c>
      <c r="C4" s="46">
        <v>8000</v>
      </c>
      <c r="I4" s="43" t="s">
        <v>215</v>
      </c>
    </row>
    <row r="5" spans="1:9" ht="15.6" x14ac:dyDescent="0.25">
      <c r="A5">
        <v>3</v>
      </c>
      <c r="B5" s="44" t="s">
        <v>198</v>
      </c>
      <c r="C5" s="46">
        <v>7900</v>
      </c>
    </row>
    <row r="6" spans="1:9" ht="15.6" x14ac:dyDescent="0.25">
      <c r="A6">
        <v>4</v>
      </c>
      <c r="B6" s="44" t="s">
        <v>207</v>
      </c>
      <c r="C6" s="46">
        <v>7500</v>
      </c>
    </row>
    <row r="7" spans="1:9" ht="15.6" x14ac:dyDescent="0.25">
      <c r="A7">
        <v>5</v>
      </c>
      <c r="B7" s="44" t="s">
        <v>209</v>
      </c>
      <c r="C7" s="46">
        <v>7497</v>
      </c>
    </row>
    <row r="8" spans="1:9" ht="15.6" x14ac:dyDescent="0.25">
      <c r="A8">
        <v>6</v>
      </c>
      <c r="B8" s="44" t="s">
        <v>210</v>
      </c>
      <c r="C8" s="46">
        <v>7210</v>
      </c>
    </row>
    <row r="9" spans="1:9" ht="15.6" x14ac:dyDescent="0.25">
      <c r="A9">
        <v>7</v>
      </c>
      <c r="B9" s="44" t="s">
        <v>203</v>
      </c>
      <c r="C9" s="46">
        <v>7054</v>
      </c>
    </row>
    <row r="10" spans="1:9" ht="15.6" x14ac:dyDescent="0.25">
      <c r="A10">
        <v>8</v>
      </c>
      <c r="B10" s="44" t="s">
        <v>216</v>
      </c>
      <c r="C10" s="46">
        <v>7050</v>
      </c>
    </row>
    <row r="11" spans="1:9" ht="15.6" x14ac:dyDescent="0.25">
      <c r="A11">
        <v>9</v>
      </c>
      <c r="B11" s="44" t="s">
        <v>200</v>
      </c>
      <c r="C11" s="46">
        <v>6550</v>
      </c>
    </row>
    <row r="12" spans="1:9" ht="15.6" x14ac:dyDescent="0.25">
      <c r="A12">
        <v>10</v>
      </c>
      <c r="B12" s="44" t="s">
        <v>218</v>
      </c>
      <c r="C12" s="46">
        <v>6530</v>
      </c>
    </row>
    <row r="13" spans="1:9" ht="15.6" x14ac:dyDescent="0.25">
      <c r="A13">
        <v>11</v>
      </c>
      <c r="B13" s="44" t="s">
        <v>217</v>
      </c>
      <c r="C13" s="46">
        <v>6200</v>
      </c>
    </row>
    <row r="14" spans="1:9" ht="15.6" x14ac:dyDescent="0.25">
      <c r="A14">
        <v>12</v>
      </c>
      <c r="B14" s="44" t="s">
        <v>220</v>
      </c>
      <c r="C14" s="46">
        <v>6122</v>
      </c>
    </row>
    <row r="15" spans="1:9" ht="15.6" x14ac:dyDescent="0.25">
      <c r="A15">
        <v>13</v>
      </c>
      <c r="B15" s="44" t="s">
        <v>208</v>
      </c>
      <c r="C15" s="46">
        <v>6019</v>
      </c>
    </row>
    <row r="16" spans="1:9" ht="15.6" x14ac:dyDescent="0.25">
      <c r="A16">
        <v>14</v>
      </c>
      <c r="B16" s="44" t="s">
        <v>201</v>
      </c>
      <c r="C16" s="46">
        <v>6000</v>
      </c>
    </row>
    <row r="17" spans="1:3" ht="15.6" x14ac:dyDescent="0.25">
      <c r="A17">
        <v>15</v>
      </c>
      <c r="B17" s="44" t="s">
        <v>202</v>
      </c>
      <c r="C17" s="46">
        <v>5900</v>
      </c>
    </row>
    <row r="18" spans="1:3" ht="15.6" x14ac:dyDescent="0.25">
      <c r="A18">
        <v>16</v>
      </c>
      <c r="B18" s="44" t="s">
        <v>219</v>
      </c>
      <c r="C18" s="46">
        <v>5390</v>
      </c>
    </row>
    <row r="19" spans="1:3" ht="15.6" x14ac:dyDescent="0.25">
      <c r="A19">
        <v>17</v>
      </c>
      <c r="B19" s="44" t="s">
        <v>204</v>
      </c>
      <c r="C19" s="46">
        <v>5100</v>
      </c>
    </row>
    <row r="20" spans="1:3" ht="15.6" x14ac:dyDescent="0.25">
      <c r="A20">
        <v>18</v>
      </c>
      <c r="B20" s="44" t="s">
        <v>206</v>
      </c>
      <c r="C20" s="46">
        <v>5000</v>
      </c>
    </row>
    <row r="21" spans="1:3" ht="16.2" thickBot="1" x14ac:dyDescent="0.3">
      <c r="A21">
        <v>19</v>
      </c>
      <c r="B21" s="44" t="s">
        <v>205</v>
      </c>
      <c r="C21" s="46">
        <v>4900</v>
      </c>
    </row>
    <row r="22" spans="1:3" ht="16.2" thickBot="1" x14ac:dyDescent="0.3">
      <c r="B22" s="45" t="s">
        <v>211</v>
      </c>
      <c r="C22" s="47">
        <v>6660.5327656894933</v>
      </c>
    </row>
  </sheetData>
  <sheetProtection sheet="1" objects="1" scenarios="1"/>
  <sortState xmlns:xlrd2="http://schemas.microsoft.com/office/spreadsheetml/2017/richdata2" ref="B3:C21">
    <sortCondition descending="1" ref="C3:C2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Munkalapok</vt:lpstr>
      </vt:variant>
      <vt:variant>
        <vt:i4>9</vt:i4>
      </vt:variant>
      <vt:variant>
        <vt:lpstr>Diagramok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12" baseType="lpstr">
      <vt:lpstr>Leírás</vt:lpstr>
      <vt:lpstr>Bérmunka költségek</vt:lpstr>
      <vt:lpstr>Munkatábla</vt:lpstr>
      <vt:lpstr>Költségpéldák</vt:lpstr>
      <vt:lpstr>Költségek</vt:lpstr>
      <vt:lpstr>Eredménytábla</vt:lpstr>
      <vt:lpstr>Térkép_Mo_Megyék_2023</vt:lpstr>
      <vt:lpstr>Térkép_Mo_Megyék_2019</vt:lpstr>
      <vt:lpstr>Térkép adat</vt:lpstr>
      <vt:lpstr>Diagram</vt:lpstr>
      <vt:lpstr>Térkép_Mo_Megyék_2017</vt:lpstr>
      <vt:lpstr>Költségek!Nyomtatási_terület</vt:lpstr>
    </vt:vector>
  </TitlesOfParts>
  <Company>OMMI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</dc:creator>
  <cp:lastModifiedBy>Dénes Szieberth</cp:lastModifiedBy>
  <cp:lastPrinted>2017-12-23T17:25:42Z</cp:lastPrinted>
  <dcterms:created xsi:type="dcterms:W3CDTF">2005-10-31T03:42:17Z</dcterms:created>
  <dcterms:modified xsi:type="dcterms:W3CDTF">2023-11-16T18:49:54Z</dcterms:modified>
</cp:coreProperties>
</file>